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EsteLibro"/>
  <bookViews>
    <workbookView xWindow="450" yWindow="180" windowWidth="13605" windowHeight="6690" tabRatio="747" activeTab="3"/>
  </bookViews>
  <sheets>
    <sheet name="MATERIAL" sheetId="1" r:id="rId1"/>
    <sheet name="MONTAJE" sheetId="6" r:id="rId2"/>
    <sheet name="DESMONTAJE" sheetId="5" r:id="rId3"/>
    <sheet name="NOCALIF" sheetId="2" r:id="rId4"/>
  </sheets>
  <externalReferences>
    <externalReference r:id="rId5"/>
    <externalReference r:id="rId6"/>
  </externalReferences>
  <definedNames>
    <definedName name="\a">MATERIAL!#REF!</definedName>
    <definedName name="\b">MATERIAL!#REF!</definedName>
    <definedName name="\r">MATERIAL!#REF!</definedName>
    <definedName name="_1">MATERIAL!#REF!</definedName>
    <definedName name="_10">MATERIAL!#REF!</definedName>
    <definedName name="_11">MATERIAL!#REF!</definedName>
    <definedName name="_12">MATERIAL!#REF!</definedName>
    <definedName name="_13">MATERIAL!#REF!</definedName>
    <definedName name="_14">MATERIAL!#REF!</definedName>
    <definedName name="_15">MATERIAL!#REF!</definedName>
    <definedName name="_16">MATERIAL!#REF!</definedName>
    <definedName name="_2">MATERIAL!#REF!</definedName>
    <definedName name="_3">MATERIAL!#REF!</definedName>
    <definedName name="_4">MATERIAL!#REF!</definedName>
    <definedName name="_5">MATERIAL!#REF!</definedName>
    <definedName name="_6">MATERIAL!#REF!</definedName>
    <definedName name="_7">MATERIAL!#REF!</definedName>
    <definedName name="_8">MATERIAL!#REF!</definedName>
    <definedName name="_9">MATERIAL!#REF!</definedName>
    <definedName name="_CAB1">MATERIAL!#REF!</definedName>
    <definedName name="_xlnm._FilterDatabase" localSheetId="0" hidden="1">MATERIAL!$I$12:$IJ$73</definedName>
    <definedName name="_xlnm._FilterDatabase" localSheetId="1" hidden="1">MONTAJE!$I$9:$I$68</definedName>
    <definedName name="_xlnm._FilterDatabase" localSheetId="3" hidden="1">NOCALIF!$H$11:$H$24</definedName>
    <definedName name="_Key1" hidden="1">MATERIAL!#REF!</definedName>
    <definedName name="_MA1">MATERIAL!#REF!</definedName>
    <definedName name="_MAT2">MATERIAL!#REF!</definedName>
    <definedName name="_MO1">MATERIAL!#REF!</definedName>
    <definedName name="_MO2">MATERIAL!#REF!</definedName>
    <definedName name="_Order1" hidden="1">255</definedName>
    <definedName name="_PRE1">MATERIAL!#REF!</definedName>
    <definedName name="_Regression_Int" localSheetId="0" hidden="1">1</definedName>
    <definedName name="_SUB1">MATERIAL!#REF!</definedName>
    <definedName name="_SUB2">MATERIAL!#REF!</definedName>
    <definedName name="_xlnm.Print_Area" localSheetId="2">DESMONTAJE!$B$1:$J$32</definedName>
    <definedName name="_xlnm.Print_Area" localSheetId="0">MATERIAL!$B$2:$H$76</definedName>
    <definedName name="_xlnm.Print_Area" localSheetId="1">MONTAJE!$A$1:$I$66</definedName>
    <definedName name="_xlnm.Print_Area" localSheetId="3">NOCALIF!$B$1:$H$23</definedName>
    <definedName name="AUTO">MATERIAL!#REF!</definedName>
    <definedName name="BORRE">MATERIAL!#REF!</definedName>
    <definedName name="C_RMO">MATERIAL!#REF!</definedName>
    <definedName name="CABEZA">MATERIAL!#REF!</definedName>
    <definedName name="CANMAT">MATERIAL!#REF!</definedName>
    <definedName name="CANMO">MATERIAL!#REF!</definedName>
    <definedName name="CANPREMAT">MATERIAL!#REF!</definedName>
    <definedName name="CANPREMO">MATERIAL!#REF!</definedName>
    <definedName name="CMAT">MATERIAL!#REF!</definedName>
    <definedName name="CMO">MATERIAL!#REF!</definedName>
    <definedName name="CODMAT">MATERIAL!#REF!</definedName>
    <definedName name="CONSTRUCCION">MATERIAL!#REF!</definedName>
    <definedName name="DED">MATERIAL!#REF!</definedName>
    <definedName name="DEDATOS">MATERIAL!#REF!</definedName>
    <definedName name="EXP">MATERIAL!#REF!</definedName>
    <definedName name="IMO">MATERIAL!#REF!</definedName>
    <definedName name="IMPMAT">MATERIAL!#REF!</definedName>
    <definedName name="IMPMO">MATERIAL!#REF!</definedName>
    <definedName name="Imprimir_área_IM" localSheetId="0">MATERIAL!$C$4:$H$12</definedName>
    <definedName name="ITMO">MATERIAL!#REF!</definedName>
    <definedName name="LISMAT">MATERIAL!#REF!</definedName>
    <definedName name="LISMO">MATERIAL!#REF!</definedName>
    <definedName name="MAT_AB">MATERIAL!#REF!</definedName>
    <definedName name="MAT_BE">MATERIAL!#REF!</definedName>
    <definedName name="MAT_CR">MATERIAL!#REF!</definedName>
    <definedName name="MAT_DB">MATERIAL!$C$12:$IJ$5780</definedName>
    <definedName name="MAT_DF">MATERIAL!#REF!</definedName>
    <definedName name="MAT_EN">MATERIAL!#REF!</definedName>
    <definedName name="MAT_MA">MATERIAL!#REF!</definedName>
    <definedName name="MATER">MATERIAL!#REF!</definedName>
    <definedName name="MO_AB">MATERIAL!#REF!</definedName>
    <definedName name="MO_BE">MATERIAL!#REF!</definedName>
    <definedName name="MO_CR">MATERIAL!#REF!</definedName>
    <definedName name="MO_DB">MATERIAL!#REF!</definedName>
    <definedName name="MO_DF">MATERIAL!#REF!</definedName>
    <definedName name="MO_EN">MATERIAL!#REF!</definedName>
    <definedName name="MO_MA">MATERIAL!#REF!</definedName>
    <definedName name="OBRA">MATERIAL!#REF!</definedName>
    <definedName name="PMACT">MATERIAL!#REF!</definedName>
    <definedName name="PMANT">MATERIAL!#REF!</definedName>
    <definedName name="PRE">MATERIAL!#REF!</definedName>
    <definedName name="PREMAT">MATERIAL!#REF!</definedName>
    <definedName name="PREMO">MATERIAL!#REF!</definedName>
    <definedName name="PRES11">MATERIAL!#REF!</definedName>
    <definedName name="PRESMAT">MATERIAL!#REF!</definedName>
    <definedName name="PRESMO">MATERIAL!#REF!</definedName>
    <definedName name="PRUEBA">MATERIAL!#REF!</definedName>
    <definedName name="RENDMO">MATERIAL!#REF!</definedName>
    <definedName name="RUBMO">MATERIAL!#REF!</definedName>
    <definedName name="_xlnm.Print_Titles" localSheetId="0">MATERIAL!$A:$F,MATERIAL!$4:$12</definedName>
    <definedName name="UNIMO">MATERIAL!#REF!</definedName>
  </definedNames>
  <calcPr calcId="124519" iterate="1" iterateCount="1"/>
</workbook>
</file>

<file path=xl/calcChain.xml><?xml version="1.0" encoding="utf-8"?>
<calcChain xmlns="http://schemas.openxmlformats.org/spreadsheetml/2006/main">
  <c r="B30" i="2"/>
  <c r="F18" l="1"/>
  <c r="E18"/>
  <c r="F17"/>
  <c r="E17"/>
  <c r="F16"/>
  <c r="E16"/>
  <c r="F15"/>
  <c r="F14"/>
  <c r="E13"/>
  <c r="E12"/>
  <c r="B3"/>
  <c r="B44" i="5"/>
  <c r="H15"/>
  <c r="J28"/>
  <c r="H14"/>
  <c r="J10"/>
  <c r="B3"/>
  <c r="C70" i="6"/>
  <c r="G61"/>
  <c r="G60"/>
  <c r="G59"/>
  <c r="G58"/>
  <c r="G57"/>
  <c r="G52"/>
  <c r="G47"/>
  <c r="G46"/>
  <c r="G45"/>
  <c r="G43"/>
  <c r="G42"/>
  <c r="G41"/>
  <c r="G33"/>
  <c r="G30"/>
  <c r="G18"/>
  <c r="G17"/>
  <c r="G16"/>
  <c r="G15"/>
  <c r="G14"/>
  <c r="B3"/>
  <c r="C79" i="1"/>
  <c r="G48" i="6" l="1"/>
  <c r="B73" i="1"/>
  <c r="I62" i="6" l="1"/>
  <c r="H74" i="1"/>
  <c r="H19" i="2"/>
</calcChain>
</file>

<file path=xl/sharedStrings.xml><?xml version="1.0" encoding="utf-8"?>
<sst xmlns="http://schemas.openxmlformats.org/spreadsheetml/2006/main" count="465" uniqueCount="281">
  <si>
    <t>030353020</t>
  </si>
  <si>
    <t>010608200</t>
  </si>
  <si>
    <t>T361909</t>
  </si>
  <si>
    <t>Z010200</t>
  </si>
  <si>
    <t>DESBROCE  DE VEGETACION POR KM</t>
  </si>
  <si>
    <t>020106060</t>
  </si>
  <si>
    <t>010401420</t>
  </si>
  <si>
    <t>010415380</t>
  </si>
  <si>
    <t>010415420</t>
  </si>
  <si>
    <t>010415460</t>
  </si>
  <si>
    <t>010415500</t>
  </si>
  <si>
    <t>010417140</t>
  </si>
  <si>
    <t>010801420</t>
  </si>
  <si>
    <t>020129110</t>
  </si>
  <si>
    <t>020160040</t>
  </si>
  <si>
    <t>020590010</t>
  </si>
  <si>
    <t>020590030</t>
  </si>
  <si>
    <t>020590040</t>
  </si>
  <si>
    <t>021068020</t>
  </si>
  <si>
    <t>021068030</t>
  </si>
  <si>
    <t>021068050</t>
  </si>
  <si>
    <t>021068070</t>
  </si>
  <si>
    <t>021095160</t>
  </si>
  <si>
    <t>021596010</t>
  </si>
  <si>
    <t>021598060</t>
  </si>
  <si>
    <t>021599020</t>
  </si>
  <si>
    <t>022001010</t>
  </si>
  <si>
    <t>022001110</t>
  </si>
  <si>
    <t>022002010</t>
  </si>
  <si>
    <t>022002110</t>
  </si>
  <si>
    <t>022035140</t>
  </si>
  <si>
    <t>022131010</t>
  </si>
  <si>
    <t>022519040</t>
  </si>
  <si>
    <t>022561210</t>
  </si>
  <si>
    <t>022575030</t>
  </si>
  <si>
    <t>023530260</t>
  </si>
  <si>
    <t>024103080</t>
  </si>
  <si>
    <t>024135010</t>
  </si>
  <si>
    <t>024405130</t>
  </si>
  <si>
    <t>024801010</t>
  </si>
  <si>
    <t>026119610</t>
  </si>
  <si>
    <t>026210170</t>
  </si>
  <si>
    <t>026210180</t>
  </si>
  <si>
    <t>026212050</t>
  </si>
  <si>
    <t>027006400</t>
  </si>
  <si>
    <t>027007400</t>
  </si>
  <si>
    <t>027044020</t>
  </si>
  <si>
    <t>030353030</t>
  </si>
  <si>
    <t>024301010</t>
  </si>
  <si>
    <t>024301030</t>
  </si>
  <si>
    <t>025016150</t>
  </si>
  <si>
    <t>026050020</t>
  </si>
  <si>
    <t>022511010</t>
  </si>
  <si>
    <t>022598250</t>
  </si>
  <si>
    <t>026210020</t>
  </si>
  <si>
    <t>026210160</t>
  </si>
  <si>
    <t>MONTAJE E INST.ESTAC.TRANSFORMACION 1F AUTOPROTEG. DE 5KVA</t>
  </si>
  <si>
    <t>U</t>
  </si>
  <si>
    <t>REPLANTEO</t>
  </si>
  <si>
    <t>KM.</t>
  </si>
  <si>
    <t>TENDIDO,CALIBRACION Y AMARRE CONDUCTOR CALIBRE #04 TIPO ACSR</t>
  </si>
  <si>
    <t>TENDIDO,CALIBRACION Y AMARRE CONDUCTOR CALIBRE #2 TIPO ACSR</t>
  </si>
  <si>
    <t>TENDIDO,CALIBRACION Y AMARRE CONDUCTOR CALIBRE#1/0 TIPO ACSR</t>
  </si>
  <si>
    <t>TENDIDO,CALIBRACION Y AMARRE CONDUCTOR CALIBRE#3/0 TIPO ACSR</t>
  </si>
  <si>
    <t>ESTRUCTURA TIPO UP</t>
  </si>
  <si>
    <t>ESTRUCTURA TIPO UA</t>
  </si>
  <si>
    <t>ESTRUCTURA TIPO UR</t>
  </si>
  <si>
    <t>ESTRUCTURA TIPO UR2</t>
  </si>
  <si>
    <t>ESTRUCTURA TIPO UP+UR</t>
  </si>
  <si>
    <t>ESTRUCTURA TIPO UR+UR</t>
  </si>
  <si>
    <t>ESTRUCTURA TIPO UR2+UR</t>
  </si>
  <si>
    <t>ESTRUCTURA TIPO CP</t>
  </si>
  <si>
    <t>ESTRUCTURA TIPO CP2</t>
  </si>
  <si>
    <t>ESTRUCTURA TIPO RRC</t>
  </si>
  <si>
    <t>ESTRUCTURA TIPO RC</t>
  </si>
  <si>
    <t>ESTRUCTURA TIPO RC + RC</t>
  </si>
  <si>
    <t>ESTRUCTURA TIPO HS</t>
  </si>
  <si>
    <t>ESTRUCTURA TIPO HR2</t>
  </si>
  <si>
    <t>ESTRUCTURA TIPO CP + UR</t>
  </si>
  <si>
    <t>ESTRUCTURA TIPO CP2 + UR</t>
  </si>
  <si>
    <t>ESTRUCTURA TIPO ES041</t>
  </si>
  <si>
    <t>ESTRUCTURA TIPO ES043</t>
  </si>
  <si>
    <t>ESTRUCTURA TIPO ES044</t>
  </si>
  <si>
    <t>ESTRUCTURA TIPO 3(ES041)</t>
  </si>
  <si>
    <t>ESTRUCTURA TIPO 2ES041</t>
  </si>
  <si>
    <t>ESTRUCTURA TIPO 2ES044</t>
  </si>
  <si>
    <t>ESTRUCTURA TIPO ES041+ES044</t>
  </si>
  <si>
    <t>ESTRUCTURA TIPO ES041+2(ES041)</t>
  </si>
  <si>
    <t>ESTRUCTURA TIPO ES041+3(ES041)</t>
  </si>
  <si>
    <t>ESTRUCTURA TIPO 2(ES041)+3(ES041)</t>
  </si>
  <si>
    <t>ESTRUCTURA TIPO HR + RC</t>
  </si>
  <si>
    <t>MONTAJE E INST. LUMINARIA CERRADA NA. 70W</t>
  </si>
  <si>
    <t>MONTAJE E INST. LUMINARIA CERRADA NA. 70W. AUTOCONTROLADA</t>
  </si>
  <si>
    <t>MONTAJE E INST. DE CONTROL DE ALUMBRADO PUBLICO COMPLETO</t>
  </si>
  <si>
    <t>INSTALACION DE EQUIPO DE MEDICION DISPERSO Y REPORTE DE INF.</t>
  </si>
  <si>
    <t>IZADO Y RETACADO DE POSTE DE H.A. DE 11 M. CON MAQUINA</t>
  </si>
  <si>
    <t>PINTURA DE CODIGO EN POSTE</t>
  </si>
  <si>
    <t>DIRECCION DE PLANTADO DE POSTE</t>
  </si>
  <si>
    <t>SECCIONADOR S1,1 PROTECTOR SOBRETENSION Y PUESTA TIERRA(SP1)</t>
  </si>
  <si>
    <t>SECCIONADOR S3,3 PROTECTOR SOBRETENSION Y PUESTA TIERRA(SP3)</t>
  </si>
  <si>
    <t>PUESTA A TIERRA, CON VARILLA</t>
  </si>
  <si>
    <t>MONTAJE DE TENSOR TIPO TTD</t>
  </si>
  <si>
    <t>MONTAJE DE TENSOR TIPO TP</t>
  </si>
  <si>
    <t>TENSOR TIPO TT, EN AT</t>
  </si>
  <si>
    <t>TENSOR TIPO TT, EN BT</t>
  </si>
  <si>
    <t>COLOCACION Y RETACADO DE ANCLAS (NO INCLUYE PIEDRA)</t>
  </si>
  <si>
    <t>MONTAJE E INST.ESTAC.TRANSFORMACION 1F AUTOPROTEG. DE 10KVA</t>
  </si>
  <si>
    <t>020565020</t>
  </si>
  <si>
    <t>025014340</t>
  </si>
  <si>
    <t>C802400</t>
  </si>
  <si>
    <t>C802550</t>
  </si>
  <si>
    <t>C802551</t>
  </si>
  <si>
    <t>C802552</t>
  </si>
  <si>
    <t>C802554</t>
  </si>
  <si>
    <t>E770200</t>
  </si>
  <si>
    <t>E770202</t>
  </si>
  <si>
    <t>E770203</t>
  </si>
  <si>
    <t>E770205</t>
  </si>
  <si>
    <t>E770301</t>
  </si>
  <si>
    <t>E770305</t>
  </si>
  <si>
    <t>E770307</t>
  </si>
  <si>
    <t>E770400</t>
  </si>
  <si>
    <t>E770402</t>
  </si>
  <si>
    <t>E770420</t>
  </si>
  <si>
    <t>E770421</t>
  </si>
  <si>
    <t>E770501</t>
  </si>
  <si>
    <t>E770503</t>
  </si>
  <si>
    <t>E770600</t>
  </si>
  <si>
    <t>E770601</t>
  </si>
  <si>
    <t>E781201</t>
  </si>
  <si>
    <t>E781203</t>
  </si>
  <si>
    <t>E781204</t>
  </si>
  <si>
    <t>E781211</t>
  </si>
  <si>
    <t>E781231</t>
  </si>
  <si>
    <t>E781234</t>
  </si>
  <si>
    <t>E781302</t>
  </si>
  <si>
    <t>E781310</t>
  </si>
  <si>
    <t>E781311</t>
  </si>
  <si>
    <t>E781316</t>
  </si>
  <si>
    <t>E841103</t>
  </si>
  <si>
    <t>L852302</t>
  </si>
  <si>
    <t>L852306</t>
  </si>
  <si>
    <t>L852400</t>
  </si>
  <si>
    <t>M213008</t>
  </si>
  <si>
    <t>P480101</t>
  </si>
  <si>
    <t>P483500</t>
  </si>
  <si>
    <t>P483501</t>
  </si>
  <si>
    <t>P485001</t>
  </si>
  <si>
    <t>P485101</t>
  </si>
  <si>
    <t>S081802</t>
  </si>
  <si>
    <t>S491600</t>
  </si>
  <si>
    <t>T111401</t>
  </si>
  <si>
    <t>T111404</t>
  </si>
  <si>
    <t>T111406</t>
  </si>
  <si>
    <t>T111407</t>
  </si>
  <si>
    <t>T111500</t>
  </si>
  <si>
    <t>T361910</t>
  </si>
  <si>
    <t>ITEM</t>
  </si>
  <si>
    <t>DESCRIPCION</t>
  </si>
  <si>
    <t>U.</t>
  </si>
  <si>
    <t>TOTAL</t>
  </si>
  <si>
    <t xml:space="preserve"> </t>
  </si>
  <si>
    <t>SUBTOTAL:</t>
  </si>
  <si>
    <t>PRECIO</t>
  </si>
  <si>
    <t>UNITARIO</t>
  </si>
  <si>
    <t>TOTAL:</t>
  </si>
  <si>
    <t>RENDIMIEN</t>
  </si>
  <si>
    <t>P. UNITARIO</t>
  </si>
  <si>
    <t>S/C</t>
  </si>
  <si>
    <t>CONTRAT</t>
  </si>
  <si>
    <t>EERCS</t>
  </si>
  <si>
    <t>DISTANCIA [KM]   :</t>
  </si>
  <si>
    <t>FACT. DISTANCIA:</t>
  </si>
  <si>
    <t>CODIGO</t>
  </si>
  <si>
    <t>020531030</t>
  </si>
  <si>
    <t>E770419</t>
  </si>
  <si>
    <t>S081800</t>
  </si>
  <si>
    <t>P485000</t>
  </si>
  <si>
    <t>P485100</t>
  </si>
  <si>
    <t>T115102</t>
  </si>
  <si>
    <t>PROTECTOR SOBRETENSIÓN Y PUESTA A TIERRA, CON VARILLA</t>
  </si>
  <si>
    <t>UNIDAD</t>
  </si>
  <si>
    <t>CANTIDAD</t>
  </si>
  <si>
    <t>PROVINCIA :</t>
  </si>
  <si>
    <t>MORONA SANTIAGO</t>
  </si>
  <si>
    <t xml:space="preserve">CANTON : </t>
  </si>
  <si>
    <t>TAISHA</t>
  </si>
  <si>
    <t>024405090</t>
  </si>
  <si>
    <t xml:space="preserve">P. TOTAL </t>
  </si>
  <si>
    <t>IZADO Y RETACADO DE POSTE DE H.A. DE 9 M. CON MAQUINA</t>
  </si>
  <si>
    <t>MONTAJE DE REGULADOR DE VOLTAJE</t>
  </si>
  <si>
    <t>MONTAJE DE BY PASS</t>
  </si>
  <si>
    <t>SC</t>
  </si>
  <si>
    <t>022575031</t>
  </si>
  <si>
    <t>PROYECTO DE ELECTRIFICACION  EBENEZER - MACUMA - TAISHA</t>
  </si>
  <si>
    <t>M</t>
  </si>
  <si>
    <t>MANO DE OBRA NO CALIFICADA PARA MONTAJE</t>
  </si>
  <si>
    <t>Acopio y transporte de piedra con acémila distancia mayor a 50 m</t>
  </si>
  <si>
    <t>Desbosque de terreno</t>
  </si>
  <si>
    <t>TOTAL: $</t>
  </si>
  <si>
    <t>SON :</t>
  </si>
  <si>
    <t>Abrazadera "U" de varilla galvanizada diámetro 15.87 x 150 mm</t>
  </si>
  <si>
    <t>Abrazadera pletina galvanizada doble  diámetro 38x130-150 mm</t>
  </si>
  <si>
    <t>Abrazadera pletina galvanizada doble  diámetro 38x160-190 mm</t>
  </si>
  <si>
    <t>Abrazadera pletina galvanizada simple diámetro 38x130-150 mm</t>
  </si>
  <si>
    <t>Abrazadera pletina galvanizada simple diámetro 38x160-190 mm</t>
  </si>
  <si>
    <t>Aislador espiga porcelana sin intf al radio int ANSI 56-1</t>
  </si>
  <si>
    <t>Aislador de suspensión caucho siliconado CAT 401028-0215, 22 KV</t>
  </si>
  <si>
    <t>Aislador rollo de porcelana clase ANSI 53-2</t>
  </si>
  <si>
    <t>Bastidor galvanizado liviano 1  vía</t>
  </si>
  <si>
    <t>Bastidor galvanizado liviano 3 vías</t>
  </si>
  <si>
    <t>Bastidor galvanizado liviano 4 vías</t>
  </si>
  <si>
    <t>Bloque H.A. anclaje con agujero diámetro 20 mm</t>
  </si>
  <si>
    <t>Brazo para luminaria 32mm x 1m.</t>
  </si>
  <si>
    <t>By Pass para regulador y banco de capacitores</t>
  </si>
  <si>
    <t>Cable acero galvanizado corriente diámetro 9.53 mm</t>
  </si>
  <si>
    <t>Cinta de armar de aluminio de 1.27x7.62 mm</t>
  </si>
  <si>
    <t>Conductor aislado cableado de potencia 600V, TW Cu, 2 AWG</t>
  </si>
  <si>
    <t>Conductor aisl solido  pot 600v   TW al     10 AWG</t>
  </si>
  <si>
    <t>Conductor desnudo cableado aluminio ACSR     2 AWG</t>
  </si>
  <si>
    <t>Conductor desnudo cableado aluminio ACSR     4 AWG</t>
  </si>
  <si>
    <t>Conductor desnudo cableado aluminio ACSR   1/0 AWG</t>
  </si>
  <si>
    <t>Conductor desnudo cableado aluminio ACSR   3/0 AWG</t>
  </si>
  <si>
    <t>Conductor desnudo cableado cobre duro        2 AWG</t>
  </si>
  <si>
    <t>Conector de línea energizada cu/cu 8-2/0 AWG, deriv. 520-6</t>
  </si>
  <si>
    <t>Conector perno hendido Al/Cu, 6-1/0 AWG</t>
  </si>
  <si>
    <t>Cruceta de hierro angulo galvanizado 76,2x76,2x6,35x2400mm</t>
  </si>
  <si>
    <t>Cruceta de hierro ángulo galvanizado  63.5x63.5x6.35x4300 mm</t>
  </si>
  <si>
    <t>Eslabon "U" para  sujeción cadena aisladores  "fabricación nacional"</t>
  </si>
  <si>
    <t>Grapa horquilla guardacabo ACSR/Al hasta  4/0  AWG</t>
  </si>
  <si>
    <t>Guardacabo hierro galvanizado  cable acero  diámetro   9.51 mm</t>
  </si>
  <si>
    <t>Luminaria cerrada sodio con fotocélula, foco 70 W, 220V</t>
  </si>
  <si>
    <t>Pararrayo válvula de distribución 9-10 KV (Joslyn)</t>
  </si>
  <si>
    <t>Perno máquina  galvanizada cabeza y tuerca exagonal 9.52 x 50,8 mm</t>
  </si>
  <si>
    <t>Perno ojo galvanizada rosca corrida 15.87 x 254 mm</t>
  </si>
  <si>
    <t>Perno Pin vástago corto hierro para aislador 56-1</t>
  </si>
  <si>
    <t>Perno Pin punta de poste rosca plomo desc.  56-1  25x508 mm</t>
  </si>
  <si>
    <t>Pie amigo ángulo hierro galvanizada  38.1x38.1x6.35x700mm</t>
  </si>
  <si>
    <t>Poste de fibra reforzada circular alivianado de   9 m</t>
  </si>
  <si>
    <t>Poste de fibra reforzada circular alivianado de  11 m</t>
  </si>
  <si>
    <t>Poste  circular de H.A. de 9 mts.</t>
  </si>
  <si>
    <t>Postes  circular de H.A. de 11 mts.</t>
  </si>
  <si>
    <t>Regulador de voltaje 52.7/64 KVA, 13.8 KV</t>
  </si>
  <si>
    <t>Relé con fotocélula, normal cerrada, 30 A, 220 V, 1P.</t>
  </si>
  <si>
    <t>Retención preformada ACSR/5005, 2 AWG, DG4542</t>
  </si>
  <si>
    <t>Retención preformada  ACSR/5005, 4 AWG, DG4541</t>
  </si>
  <si>
    <t>Retención pref ACSR/5005, 1/0 AWG, DG4544</t>
  </si>
  <si>
    <t>Retención preformada ACSR/5005,  3/0 AWG, DG4546</t>
  </si>
  <si>
    <t>Retención preformada para cable de acero diámetro  9.51 mm, GDE1107</t>
  </si>
  <si>
    <t>Seccionador fusible tipo abierto    15/27KV, 100 A</t>
  </si>
  <si>
    <t>Tirafusible cabeza fija tipo K, 25 A</t>
  </si>
  <si>
    <t>Tirafusible cabeza fija tipo K, 30 A</t>
  </si>
  <si>
    <t>Tirafusible cabeza fija tipo H, 2 A</t>
  </si>
  <si>
    <t>Tirafusible cabeza fija tipo K, 5 A</t>
  </si>
  <si>
    <t>Tirafusible cabeza fija tipo K, 20 A</t>
  </si>
  <si>
    <t>Transformador monofásico autoprotegido 1 buje 7979/240-120V, 5 KVA</t>
  </si>
  <si>
    <t>Transformador monofásico autoprotegido 1 buje 7979/240-120V, 10 KVA</t>
  </si>
  <si>
    <t>Tuerca de ojo galvanizada para perno diámetro 15.87 mm</t>
  </si>
  <si>
    <t>Varilla de anclaje galvanizada 15,87x1800 mm</t>
  </si>
  <si>
    <t>Varilla puesta a tierra Copperweld 15.87 x 1800 mm</t>
  </si>
  <si>
    <t>Perno galvanizado rosca corrida 15.87 x 254 mm</t>
  </si>
  <si>
    <t>LISTADO TOTAL DE MATERIALES (DESDE P1 HASTA P926)</t>
  </si>
  <si>
    <t>MANO DE OBRA CALIFICADA PARA MONTAJE  (DESDE P1e HASTA P926)</t>
  </si>
  <si>
    <t>Izado y retacado de postes PFVR de 11m con personal</t>
  </si>
  <si>
    <t>Izado y retacado de postes de PFVR de 9m con personal</t>
  </si>
  <si>
    <t>Excavación para poste de 11m y recolección  de piedra</t>
  </si>
  <si>
    <t>Excavación para poste de 9m y recolección de piedra</t>
  </si>
  <si>
    <t>Excavación para anclajes y recolección de piedras</t>
  </si>
  <si>
    <r>
      <t>m</t>
    </r>
    <r>
      <rPr>
        <vertAlign val="superscript"/>
        <sz val="10"/>
        <rFont val="Arial"/>
        <family val="2"/>
      </rPr>
      <t>3</t>
    </r>
    <r>
      <rPr>
        <sz val="9"/>
        <rFont val="Arial"/>
        <family val="2"/>
      </rPr>
      <t>- m</t>
    </r>
  </si>
  <si>
    <r>
      <t>m</t>
    </r>
    <r>
      <rPr>
        <vertAlign val="superscript"/>
        <sz val="10"/>
        <rFont val="Arial"/>
        <family val="2"/>
      </rPr>
      <t>2</t>
    </r>
  </si>
  <si>
    <t>Luminaria cerrada sodio sin fotocélula, foco 70 W, 220W</t>
  </si>
  <si>
    <t>ANEXO 4.4</t>
  </si>
  <si>
    <t xml:space="preserve">SON: </t>
  </si>
  <si>
    <t>SON: …... DOLARES</t>
  </si>
  <si>
    <t>ANEXO 4.2</t>
  </si>
  <si>
    <t>ANEXO 4.3</t>
  </si>
  <si>
    <t>Item</t>
  </si>
  <si>
    <t>Cod.</t>
  </si>
  <si>
    <t>ANEXO 4.1</t>
  </si>
  <si>
    <t>MANO DE OBRA CALIFICADA PARA DESMONTAJE</t>
  </si>
  <si>
    <t xml:space="preserve">SUBTOTAL </t>
  </si>
</sst>
</file>

<file path=xl/styles.xml><?xml version="1.0" encoding="utf-8"?>
<styleSheet xmlns="http://schemas.openxmlformats.org/spreadsheetml/2006/main">
  <numFmts count="4">
    <numFmt numFmtId="165" formatCode="#,##0.000_);\(#,##0.000\)"/>
    <numFmt numFmtId="166" formatCode="#,##0.0"/>
    <numFmt numFmtId="167" formatCode="#,##0.0000"/>
    <numFmt numFmtId="168" formatCode="0.000000"/>
  </numFmts>
  <fonts count="26">
    <font>
      <sz val="12"/>
      <name val="Courier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Courier"/>
      <family val="3"/>
    </font>
    <font>
      <sz val="9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name val="MS Sans Serif"/>
      <family val="2"/>
    </font>
    <font>
      <sz val="11"/>
      <name val="Courier"/>
      <family val="3"/>
    </font>
    <font>
      <sz val="12"/>
      <name val="Courier"/>
      <family val="3"/>
    </font>
    <font>
      <b/>
      <sz val="9"/>
      <name val="MS Sans Serif"/>
      <family val="2"/>
    </font>
    <font>
      <b/>
      <sz val="8"/>
      <name val="MS Sans Serif"/>
      <family val="2"/>
    </font>
    <font>
      <sz val="12"/>
      <color indexed="30"/>
      <name val="Arial"/>
      <family val="2"/>
    </font>
    <font>
      <sz val="8"/>
      <name val="Courier"/>
      <family val="3"/>
    </font>
    <font>
      <sz val="10"/>
      <name val="Courier"/>
      <family val="3"/>
    </font>
    <font>
      <b/>
      <sz val="13"/>
      <name val="Arial"/>
      <family val="2"/>
    </font>
    <font>
      <sz val="9"/>
      <name val="Courier"/>
      <family val="3"/>
    </font>
    <font>
      <b/>
      <sz val="16"/>
      <name val="Arial"/>
      <family val="2"/>
    </font>
    <font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0">
    <xf numFmtId="0" fontId="0" fillId="0" borderId="0" xfId="0"/>
    <xf numFmtId="0" fontId="2" fillId="0" borderId="0" xfId="0" applyFont="1"/>
    <xf numFmtId="0" fontId="12" fillId="0" borderId="0" xfId="0" applyFont="1" applyFill="1" applyAlignment="1" applyProtection="1"/>
    <xf numFmtId="0" fontId="3" fillId="0" borderId="0" xfId="0" applyFont="1" applyFill="1" applyAlignment="1" applyProtection="1"/>
    <xf numFmtId="0" fontId="3" fillId="0" borderId="0" xfId="0" applyFont="1" applyFill="1" applyBorder="1" applyAlignment="1" applyProtection="1"/>
    <xf numFmtId="0" fontId="2" fillId="0" borderId="0" xfId="0" applyFont="1" applyFill="1"/>
    <xf numFmtId="0" fontId="5" fillId="0" borderId="0" xfId="0" applyFont="1" applyFill="1"/>
    <xf numFmtId="1" fontId="4" fillId="0" borderId="0" xfId="0" applyNumberFormat="1" applyFont="1" applyFill="1" applyBorder="1"/>
    <xf numFmtId="1" fontId="13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/>
    <xf numFmtId="0" fontId="2" fillId="0" borderId="0" xfId="0" applyFont="1" applyFill="1" applyBorder="1"/>
    <xf numFmtId="0" fontId="19" fillId="0" borderId="0" xfId="0" applyFont="1"/>
    <xf numFmtId="0" fontId="1" fillId="0" borderId="0" xfId="0" applyFont="1" applyFill="1"/>
    <xf numFmtId="0" fontId="16" fillId="0" borderId="0" xfId="0" applyFont="1" applyFill="1"/>
    <xf numFmtId="0" fontId="12" fillId="0" borderId="0" xfId="0" applyFont="1" applyFill="1" applyBorder="1" applyAlignment="1" applyProtection="1"/>
    <xf numFmtId="0" fontId="6" fillId="0" borderId="0" xfId="0" applyFont="1" applyFill="1" applyAlignment="1" applyProtection="1"/>
    <xf numFmtId="17" fontId="3" fillId="0" borderId="0" xfId="0" applyNumberFormat="1" applyFont="1" applyFill="1" applyBorder="1" applyAlignment="1" applyProtection="1"/>
    <xf numFmtId="165" fontId="1" fillId="0" borderId="0" xfId="0" applyNumberFormat="1" applyFont="1" applyFill="1" applyProtection="1"/>
    <xf numFmtId="0" fontId="12" fillId="0" borderId="0" xfId="0" applyFont="1" applyFill="1" applyAlignment="1" applyProtection="1">
      <alignment horizontal="center"/>
    </xf>
    <xf numFmtId="0" fontId="16" fillId="0" borderId="0" xfId="0" applyFont="1" applyFill="1" applyBorder="1"/>
    <xf numFmtId="0" fontId="9" fillId="0" borderId="0" xfId="0" applyFont="1" applyFill="1" applyBorder="1"/>
    <xf numFmtId="1" fontId="1" fillId="0" borderId="0" xfId="0" applyNumberFormat="1" applyFont="1" applyFill="1" applyBorder="1"/>
    <xf numFmtId="1" fontId="3" fillId="0" borderId="0" xfId="0" applyNumberFormat="1" applyFont="1" applyFill="1" applyBorder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1" fontId="10" fillId="0" borderId="0" xfId="0" applyNumberFormat="1" applyFont="1" applyFill="1" applyBorder="1"/>
    <xf numFmtId="0" fontId="6" fillId="0" borderId="0" xfId="0" applyFont="1" applyFill="1" applyAlignment="1" applyProtection="1">
      <alignment horizontal="center"/>
    </xf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3" fillId="0" borderId="0" xfId="0" applyFont="1" applyFill="1" applyAlignment="1" applyProtection="1">
      <alignment horizontal="center"/>
    </xf>
    <xf numFmtId="4" fontId="16" fillId="0" borderId="0" xfId="0" applyNumberFormat="1" applyFont="1" applyFill="1" applyAlignment="1">
      <alignment horizontal="center"/>
    </xf>
    <xf numFmtId="4" fontId="10" fillId="0" borderId="0" xfId="0" applyNumberFormat="1" applyFont="1" applyFill="1" applyBorder="1" applyAlignment="1">
      <alignment horizontal="center"/>
    </xf>
    <xf numFmtId="1" fontId="17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3" fontId="15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" fontId="10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6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10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1" fontId="1" fillId="0" borderId="0" xfId="0" quotePrefix="1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left"/>
    </xf>
    <xf numFmtId="0" fontId="3" fillId="0" borderId="10" xfId="0" applyFont="1" applyFill="1" applyBorder="1" applyAlignment="1" applyProtection="1"/>
    <xf numFmtId="22" fontId="16" fillId="0" borderId="0" xfId="0" applyNumberFormat="1" applyFont="1" applyFill="1"/>
    <xf numFmtId="4" fontId="13" fillId="0" borderId="0" xfId="0" applyNumberFormat="1" applyFont="1" applyFill="1" applyBorder="1" applyAlignment="1">
      <alignment horizontal="center"/>
    </xf>
    <xf numFmtId="1" fontId="8" fillId="0" borderId="0" xfId="0" applyNumberFormat="1" applyFont="1" applyFill="1" applyBorder="1"/>
    <xf numFmtId="1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right"/>
    </xf>
    <xf numFmtId="1" fontId="12" fillId="0" borderId="0" xfId="0" applyNumberFormat="1" applyFont="1" applyFill="1" applyBorder="1"/>
    <xf numFmtId="1" fontId="5" fillId="0" borderId="0" xfId="0" applyNumberFormat="1" applyFont="1" applyFill="1" applyBorder="1"/>
    <xf numFmtId="1" fontId="5" fillId="0" borderId="0" xfId="0" applyNumberFormat="1" applyFont="1" applyFill="1" applyBorder="1" applyAlignment="1">
      <alignment horizontal="right"/>
    </xf>
    <xf numFmtId="1" fontId="5" fillId="0" borderId="0" xfId="0" quotePrefix="1" applyNumberFormat="1" applyFont="1" applyFill="1" applyBorder="1"/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1" fontId="1" fillId="0" borderId="11" xfId="0" applyNumberFormat="1" applyFont="1" applyFill="1" applyBorder="1" applyAlignment="1">
      <alignment vertical="center"/>
    </xf>
    <xf numFmtId="1" fontId="1" fillId="0" borderId="1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1" fontId="1" fillId="0" borderId="8" xfId="0" applyNumberFormat="1" applyFont="1" applyFill="1" applyBorder="1" applyAlignment="1">
      <alignment vertical="center"/>
    </xf>
    <xf numFmtId="1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vertical="center"/>
    </xf>
    <xf numFmtId="1" fontId="1" fillId="0" borderId="1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" fontId="1" fillId="0" borderId="0" xfId="0" quotePrefix="1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2" fillId="0" borderId="0" xfId="0" applyFont="1" applyFill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2" fontId="10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" fontId="10" fillId="0" borderId="2" xfId="0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/>
    </xf>
    <xf numFmtId="4" fontId="1" fillId="0" borderId="11" xfId="0" applyNumberFormat="1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1" fillId="0" borderId="13" xfId="0" applyNumberFormat="1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49" fontId="3" fillId="0" borderId="0" xfId="0" applyNumberFormat="1" applyFont="1" applyFill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13" fillId="0" borderId="0" xfId="0" applyFont="1" applyFill="1" applyAlignment="1" applyProtection="1">
      <alignment vertical="center"/>
    </xf>
    <xf numFmtId="0" fontId="3" fillId="0" borderId="9" xfId="0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>
      <alignment vertical="center"/>
    </xf>
    <xf numFmtId="1" fontId="8" fillId="0" borderId="0" xfId="0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1" fontId="10" fillId="0" borderId="14" xfId="0" applyNumberFormat="1" applyFont="1" applyFill="1" applyBorder="1" applyAlignment="1">
      <alignment vertical="center"/>
    </xf>
    <xf numFmtId="1" fontId="10" fillId="0" borderId="14" xfId="0" applyNumberFormat="1" applyFont="1" applyFill="1" applyBorder="1" applyAlignment="1">
      <alignment horizontal="center" vertical="center"/>
    </xf>
    <xf numFmtId="1" fontId="1" fillId="0" borderId="14" xfId="0" applyNumberFormat="1" applyFont="1" applyFill="1" applyBorder="1" applyAlignment="1">
      <alignment vertical="center"/>
    </xf>
    <xf numFmtId="4" fontId="10" fillId="0" borderId="14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" fontId="10" fillId="0" borderId="8" xfId="0" applyNumberFormat="1" applyFont="1" applyFill="1" applyBorder="1" applyAlignment="1">
      <alignment vertical="center"/>
    </xf>
    <xf numFmtId="1" fontId="10" fillId="0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1" fontId="1" fillId="2" borderId="8" xfId="0" applyNumberFormat="1" applyFont="1" applyFill="1" applyBorder="1" applyAlignment="1">
      <alignment vertical="center"/>
    </xf>
    <xf numFmtId="1" fontId="6" fillId="0" borderId="2" xfId="0" applyNumberFormat="1" applyFont="1" applyFill="1" applyBorder="1" applyAlignment="1">
      <alignment vertical="center"/>
    </xf>
    <xf numFmtId="1" fontId="4" fillId="0" borderId="2" xfId="0" applyNumberFormat="1" applyFont="1" applyFill="1" applyBorder="1" applyAlignment="1">
      <alignment vertical="center"/>
    </xf>
    <xf numFmtId="1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15" fontId="11" fillId="0" borderId="0" xfId="0" applyNumberFormat="1" applyFont="1" applyFill="1" applyAlignment="1">
      <alignment horizontal="left"/>
    </xf>
    <xf numFmtId="1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21" fillId="0" borderId="0" xfId="0" applyFont="1" applyFill="1"/>
    <xf numFmtId="4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left"/>
    </xf>
    <xf numFmtId="4" fontId="21" fillId="0" borderId="0" xfId="0" applyNumberFormat="1" applyFont="1" applyFill="1" applyBorder="1" applyAlignment="1">
      <alignment horizontal="center"/>
    </xf>
    <xf numFmtId="0" fontId="8" fillId="0" borderId="0" xfId="0" applyFont="1" applyFill="1" applyAlignment="1" applyProtection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horizontal="right" vertical="center"/>
    </xf>
    <xf numFmtId="0" fontId="6" fillId="0" borderId="0" xfId="0" applyFont="1" applyFill="1" applyAlignment="1" applyProtection="1">
      <alignment horizontal="centerContinuous" vertical="center"/>
    </xf>
    <xf numFmtId="0" fontId="12" fillId="0" borderId="0" xfId="0" applyFont="1" applyFill="1" applyAlignment="1" applyProtection="1">
      <alignment horizontal="centerContinuous" vertical="center"/>
    </xf>
    <xf numFmtId="167" fontId="3" fillId="0" borderId="0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Border="1" applyAlignment="1">
      <alignment vertical="center"/>
    </xf>
    <xf numFmtId="1" fontId="13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vertical="center"/>
    </xf>
    <xf numFmtId="1" fontId="14" fillId="0" borderId="0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0" fontId="3" fillId="0" borderId="10" xfId="0" applyFont="1" applyFill="1" applyBorder="1" applyAlignment="1" applyProtection="1">
      <alignment vertical="center"/>
    </xf>
    <xf numFmtId="0" fontId="3" fillId="0" borderId="10" xfId="0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1" fontId="1" fillId="0" borderId="14" xfId="0" applyNumberFormat="1" applyFont="1" applyFill="1" applyBorder="1" applyAlignment="1">
      <alignment horizontal="left" vertical="center"/>
    </xf>
    <xf numFmtId="1" fontId="1" fillId="0" borderId="14" xfId="0" applyNumberFormat="1" applyFont="1" applyFill="1" applyBorder="1" applyAlignment="1">
      <alignment horizontal="center" vertical="center"/>
    </xf>
    <xf numFmtId="2" fontId="4" fillId="0" borderId="14" xfId="0" applyNumberFormat="1" applyFont="1" applyFill="1" applyBorder="1" applyAlignment="1">
      <alignment horizontal="center" vertical="center"/>
    </xf>
    <xf numFmtId="168" fontId="4" fillId="0" borderId="14" xfId="0" applyNumberFormat="1" applyFont="1" applyFill="1" applyBorder="1" applyAlignment="1">
      <alignment horizontal="center" vertical="center"/>
    </xf>
    <xf numFmtId="4" fontId="4" fillId="0" borderId="1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1" fontId="1" fillId="0" borderId="8" xfId="0" applyNumberFormat="1" applyFont="1" applyFill="1" applyBorder="1" applyAlignment="1">
      <alignment horizontal="left" vertical="center"/>
    </xf>
    <xf numFmtId="2" fontId="4" fillId="0" borderId="8" xfId="0" applyNumberFormat="1" applyFont="1" applyFill="1" applyBorder="1" applyAlignment="1">
      <alignment horizontal="center" vertical="center"/>
    </xf>
    <xf numFmtId="168" fontId="4" fillId="0" borderId="8" xfId="0" applyNumberFormat="1" applyFont="1" applyFill="1" applyBorder="1" applyAlignment="1">
      <alignment horizontal="center" vertical="center"/>
    </xf>
    <xf numFmtId="4" fontId="4" fillId="0" borderId="8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horizontal="left" vertical="center"/>
    </xf>
    <xf numFmtId="1" fontId="4" fillId="0" borderId="13" xfId="0" applyNumberFormat="1" applyFont="1" applyFill="1" applyBorder="1" applyAlignment="1">
      <alignment horizontal="center" vertical="center"/>
    </xf>
    <xf numFmtId="168" fontId="4" fillId="0" borderId="13" xfId="0" applyNumberFormat="1" applyFont="1" applyFill="1" applyBorder="1" applyAlignment="1">
      <alignment horizontal="center" vertical="center"/>
    </xf>
    <xf numFmtId="4" fontId="4" fillId="0" borderId="13" xfId="0" applyNumberFormat="1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3" fontId="15" fillId="0" borderId="2" xfId="0" applyNumberFormat="1" applyFont="1" applyFill="1" applyBorder="1" applyAlignment="1">
      <alignment vertical="center"/>
    </xf>
    <xf numFmtId="1" fontId="4" fillId="0" borderId="6" xfId="0" applyNumberFormat="1" applyFont="1" applyFill="1" applyBorder="1" applyAlignment="1">
      <alignment vertical="center"/>
    </xf>
    <xf numFmtId="1" fontId="14" fillId="0" borderId="6" xfId="0" applyNumberFormat="1" applyFont="1" applyFill="1" applyBorder="1" applyAlignment="1">
      <alignment vertical="center"/>
    </xf>
    <xf numFmtId="4" fontId="9" fillId="0" borderId="0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Fill="1" applyBorder="1" applyAlignment="1">
      <alignment vertical="center"/>
    </xf>
    <xf numFmtId="1" fontId="8" fillId="0" borderId="0" xfId="0" applyNumberFormat="1" applyFont="1" applyFill="1" applyBorder="1" applyAlignment="1">
      <alignment horizontal="right" vertical="center"/>
    </xf>
    <xf numFmtId="1" fontId="18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left" vertical="center"/>
    </xf>
    <xf numFmtId="15" fontId="11" fillId="0" borderId="0" xfId="0" applyNumberFormat="1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left" vertical="center"/>
    </xf>
    <xf numFmtId="1" fontId="14" fillId="0" borderId="3" xfId="0" applyNumberFormat="1" applyFont="1" applyFill="1" applyBorder="1" applyAlignment="1">
      <alignment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0" xfId="0" applyFont="1" applyFill="1" applyBorder="1" applyAlignment="1" applyProtection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168" fontId="15" fillId="0" borderId="4" xfId="0" applyNumberFormat="1" applyFont="1" applyFill="1" applyBorder="1" applyAlignment="1">
      <alignment vertical="center"/>
    </xf>
    <xf numFmtId="4" fontId="10" fillId="0" borderId="4" xfId="0" applyNumberFormat="1" applyFont="1" applyFill="1" applyBorder="1" applyAlignment="1">
      <alignment horizontal="center" vertical="center"/>
    </xf>
    <xf numFmtId="168" fontId="15" fillId="0" borderId="8" xfId="0" applyNumberFormat="1" applyFont="1" applyFill="1" applyBorder="1" applyAlignment="1">
      <alignment vertical="center"/>
    </xf>
    <xf numFmtId="49" fontId="14" fillId="0" borderId="5" xfId="0" applyNumberFormat="1" applyFont="1" applyFill="1" applyBorder="1" applyAlignment="1">
      <alignment vertical="center"/>
    </xf>
    <xf numFmtId="1" fontId="10" fillId="0" borderId="6" xfId="0" applyNumberFormat="1" applyFont="1" applyFill="1" applyBorder="1" applyAlignment="1">
      <alignment horizontal="center" vertical="center"/>
    </xf>
    <xf numFmtId="1" fontId="6" fillId="0" borderId="6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vertical="center"/>
    </xf>
    <xf numFmtId="1" fontId="7" fillId="0" borderId="0" xfId="0" applyNumberFormat="1" applyFont="1" applyFill="1" applyBorder="1" applyAlignment="1">
      <alignment horizontal="left" vertical="center"/>
    </xf>
    <xf numFmtId="14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vertical="center"/>
    </xf>
    <xf numFmtId="3" fontId="23" fillId="0" borderId="0" xfId="0" applyNumberFormat="1" applyFont="1" applyFill="1" applyBorder="1" applyAlignment="1">
      <alignment vertical="center"/>
    </xf>
    <xf numFmtId="0" fontId="10" fillId="0" borderId="4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2" fontId="10" fillId="0" borderId="4" xfId="0" applyNumberFormat="1" applyFont="1" applyFill="1" applyBorder="1" applyAlignment="1" applyProtection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 applyProtection="1">
      <alignment vertical="center"/>
    </xf>
    <xf numFmtId="1" fontId="6" fillId="0" borderId="6" xfId="0" applyNumberFormat="1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Fill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24" fillId="0" borderId="0" xfId="0" applyFont="1" applyFill="1" applyAlignment="1" applyProtection="1"/>
    <xf numFmtId="0" fontId="3" fillId="0" borderId="15" xfId="0" applyFont="1" applyFill="1" applyBorder="1" applyAlignment="1" applyProtection="1">
      <alignment horizontal="center"/>
    </xf>
    <xf numFmtId="2" fontId="3" fillId="0" borderId="0" xfId="0" applyNumberFormat="1" applyFont="1" applyFill="1" applyBorder="1" applyAlignment="1">
      <alignment horizontal="center" vertical="center"/>
    </xf>
    <xf numFmtId="4" fontId="15" fillId="0" borderId="0" xfId="0" applyNumberFormat="1" applyFont="1" applyFill="1" applyBorder="1" applyAlignment="1">
      <alignment vertical="center"/>
    </xf>
    <xf numFmtId="166" fontId="3" fillId="0" borderId="0" xfId="0" applyNumberFormat="1" applyFont="1" applyFill="1" applyBorder="1" applyAlignment="1">
      <alignment horizontal="center" vertical="center"/>
    </xf>
    <xf numFmtId="4" fontId="3" fillId="0" borderId="7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horizontal="center" vertical="center"/>
    </xf>
    <xf numFmtId="1" fontId="3" fillId="0" borderId="6" xfId="0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center" vertical="center"/>
    </xf>
    <xf numFmtId="1" fontId="6" fillId="0" borderId="7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</xf>
    <xf numFmtId="0" fontId="24" fillId="0" borderId="0" xfId="0" applyFont="1" applyFill="1" applyAlignment="1" applyProtection="1">
      <alignment horizontal="center"/>
    </xf>
    <xf numFmtId="4" fontId="10" fillId="0" borderId="8" xfId="0" applyNumberFormat="1" applyFont="1" applyFill="1" applyBorder="1" applyAlignment="1" applyProtection="1">
      <alignment horizontal="center" vertical="center"/>
    </xf>
    <xf numFmtId="3" fontId="1" fillId="0" borderId="8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right" vertical="center"/>
    </xf>
    <xf numFmtId="3" fontId="1" fillId="0" borderId="11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1" fillId="0" borderId="13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1" fontId="10" fillId="0" borderId="15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1" fontId="3" fillId="0" borderId="7" xfId="0" applyNumberFormat="1" applyFont="1" applyFill="1" applyBorder="1" applyAlignment="1">
      <alignment horizontal="right" vertical="center"/>
    </xf>
    <xf numFmtId="2" fontId="10" fillId="0" borderId="14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vertical="center"/>
    </xf>
    <xf numFmtId="3" fontId="15" fillId="0" borderId="6" xfId="0" applyNumberFormat="1" applyFont="1" applyFill="1" applyBorder="1" applyAlignment="1">
      <alignment vertical="center"/>
    </xf>
    <xf numFmtId="4" fontId="13" fillId="0" borderId="7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vertical="center"/>
    </xf>
    <xf numFmtId="4" fontId="4" fillId="0" borderId="2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/>
    </xf>
    <xf numFmtId="2" fontId="17" fillId="0" borderId="0" xfId="0" applyNumberFormat="1" applyFont="1" applyFill="1" applyBorder="1" applyAlignment="1">
      <alignment vertical="center"/>
    </xf>
    <xf numFmtId="168" fontId="15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right" vertical="center"/>
    </xf>
    <xf numFmtId="1" fontId="8" fillId="0" borderId="5" xfId="0" applyNumberFormat="1" applyFont="1" applyFill="1" applyBorder="1" applyAlignment="1">
      <alignment vertical="center"/>
    </xf>
    <xf numFmtId="1" fontId="14" fillId="0" borderId="7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left" vertical="center"/>
    </xf>
    <xf numFmtId="1" fontId="1" fillId="0" borderId="4" xfId="0" applyNumberFormat="1" applyFont="1" applyFill="1" applyBorder="1" applyAlignment="1">
      <alignment vertical="center"/>
    </xf>
    <xf numFmtId="4" fontId="10" fillId="0" borderId="15" xfId="0" applyNumberFormat="1" applyFont="1" applyFill="1" applyBorder="1" applyAlignment="1">
      <alignment horizontal="center" vertical="center"/>
    </xf>
    <xf numFmtId="4" fontId="3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horizontal="center" vertical="center"/>
    </xf>
    <xf numFmtId="0" fontId="8" fillId="0" borderId="1" xfId="0" applyFont="1" applyFill="1" applyBorder="1"/>
    <xf numFmtId="0" fontId="12" fillId="0" borderId="0" xfId="0" applyFont="1" applyFill="1" applyAlignment="1" applyProtection="1">
      <alignment horizontal="center" vertical="center"/>
    </xf>
    <xf numFmtId="0" fontId="24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Oswaldo\Mis%20documentos\EDGAR%20GUAMAN\ESTUDIOS%20GOBIERNO%20PROVINCIAL\ALCANCE%20FABRICA%20DE%20ESCOBAS\Mat_man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Oswaldo\Mis%20documentos\EDGAR%20GUAMAN\ESTUDIOS%20GOBIERNO%20PROVINCIAL\AGOSTO%202008%20PROYECTO%20TAISHA\MOC%20Y%20MONC%20ADICIONA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"/>
      <sheetName val="BT"/>
      <sheetName val="TRAFO"/>
      <sheetName val="LUM"/>
      <sheetName val="TENSOR"/>
      <sheetName val="MATERIAL"/>
      <sheetName val="M_OBRA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C4" t="str">
            <v>C802200</v>
          </cell>
          <cell r="D4" t="str">
            <v>AMORTIGUADOR ESPIRAL SIMPLE (1 FASE) #4</v>
          </cell>
          <cell r="E4">
            <v>13.5</v>
          </cell>
        </row>
        <row r="5">
          <cell r="C5" t="str">
            <v>C802201</v>
          </cell>
          <cell r="D5" t="str">
            <v>AMORTIGUADOR ESPIRAL SIMPLE (1FASE) #2</v>
          </cell>
          <cell r="E5">
            <v>13.5</v>
          </cell>
        </row>
        <row r="6">
          <cell r="C6" t="str">
            <v>C802202</v>
          </cell>
          <cell r="D6" t="str">
            <v>AMORTIGUADOR ESPIRAL SIMPLE (1 FASE) # 1/0</v>
          </cell>
          <cell r="E6">
            <v>13.5</v>
          </cell>
        </row>
        <row r="7">
          <cell r="C7" t="str">
            <v>C802203</v>
          </cell>
          <cell r="D7" t="str">
            <v>AMORTIGUADOR ESPIRAL SIMPLE (1 FASE) # 2/0</v>
          </cell>
          <cell r="E7">
            <v>13.5</v>
          </cell>
        </row>
        <row r="8">
          <cell r="C8" t="str">
            <v>C802204</v>
          </cell>
          <cell r="D8" t="str">
            <v>AMORTIGUADOR ESPIRAL SIMPLE (1 FASE) # 3/0</v>
          </cell>
          <cell r="E8">
            <v>13.5</v>
          </cell>
        </row>
        <row r="9">
          <cell r="C9" t="str">
            <v>C802210</v>
          </cell>
          <cell r="D9" t="str">
            <v>AMORTIGUADOR ESPIRAL SIMPLE (1 FASE Y NEUTRO ) #4</v>
          </cell>
          <cell r="E9">
            <v>9</v>
          </cell>
        </row>
        <row r="10">
          <cell r="C10" t="str">
            <v>C802211</v>
          </cell>
          <cell r="D10" t="str">
            <v>AMORTIGUADOR ESPIRAL SIMPLE (1 FASE Y NEUTRO) # 2</v>
          </cell>
          <cell r="E10">
            <v>9</v>
          </cell>
        </row>
        <row r="11">
          <cell r="C11" t="str">
            <v>C802212</v>
          </cell>
          <cell r="D11" t="str">
            <v>AMORTIGUADOR ESPIRAL SIMPLE (1 FASE Y NEUTRO) # 1/0</v>
          </cell>
          <cell r="E11">
            <v>9</v>
          </cell>
        </row>
        <row r="12">
          <cell r="C12" t="str">
            <v>C802213</v>
          </cell>
          <cell r="D12" t="str">
            <v>AMORTIGUADOR ESPIRAL SIMPLE (1 FASE Y NEUTRO) # 2/0</v>
          </cell>
          <cell r="E12">
            <v>9</v>
          </cell>
        </row>
        <row r="13">
          <cell r="C13" t="str">
            <v>C802214</v>
          </cell>
          <cell r="D13" t="str">
            <v>AMORTIGUADOR ESPIRAL SIMPLE (1 FASE Y NEUTRO) # 3/0</v>
          </cell>
          <cell r="E13">
            <v>9</v>
          </cell>
        </row>
        <row r="14">
          <cell r="C14" t="str">
            <v>C802220</v>
          </cell>
          <cell r="D14" t="str">
            <v>AMORTIGUADOR ESPIRAL SIMPLE (3 FASES Y NEUTRO) #4</v>
          </cell>
          <cell r="E14">
            <v>5.7272730000000003</v>
          </cell>
        </row>
        <row r="15">
          <cell r="C15" t="str">
            <v>C802221</v>
          </cell>
          <cell r="D15" t="str">
            <v>AMORTIGUADOR ESPIRAL SIMPLE (3 FASES Y NEUTRO) #2</v>
          </cell>
          <cell r="E15">
            <v>5.7272730000000003</v>
          </cell>
        </row>
        <row r="16">
          <cell r="C16" t="str">
            <v>C802222</v>
          </cell>
          <cell r="D16" t="str">
            <v>AMORTIGUADOR ESPIRAL SIMPLE (3 FASES Y NEUTRO) #1/0</v>
          </cell>
          <cell r="E16">
            <v>5.7272730000000003</v>
          </cell>
        </row>
        <row r="17">
          <cell r="C17" t="str">
            <v>C802223</v>
          </cell>
          <cell r="D17" t="str">
            <v>AMORTIGUADOR ESPIRAL SIMPLE (3 FASES Y NEUTRO) # 2/0</v>
          </cell>
          <cell r="E17">
            <v>5.7272730000000003</v>
          </cell>
        </row>
        <row r="18">
          <cell r="C18" t="str">
            <v>C802224</v>
          </cell>
          <cell r="D18" t="str">
            <v>AMORTIGUADOR ESPIRAL SIMPLE (3 FASES Y NEUTRO) # 3/0</v>
          </cell>
          <cell r="E18">
            <v>5.7272730000000003</v>
          </cell>
        </row>
        <row r="19">
          <cell r="C19" t="str">
            <v>C802230</v>
          </cell>
          <cell r="D19" t="str">
            <v>AMORTIGUADOR ESPIRAL DOBLE (1 FASE) #4</v>
          </cell>
          <cell r="E19">
            <v>9</v>
          </cell>
        </row>
        <row r="20">
          <cell r="C20" t="str">
            <v>C802231</v>
          </cell>
          <cell r="D20" t="str">
            <v>AMORTIGUADOR ESPIRAL DOBLE (1 FASE) #2</v>
          </cell>
          <cell r="E20">
            <v>9</v>
          </cell>
        </row>
        <row r="21">
          <cell r="C21" t="str">
            <v>C802232</v>
          </cell>
          <cell r="D21" t="str">
            <v>AMORTIGUADOR ESPIRAL DOBLE (1 FASE) #1/0</v>
          </cell>
          <cell r="E21">
            <v>9</v>
          </cell>
        </row>
        <row r="22">
          <cell r="C22" t="str">
            <v>C802233</v>
          </cell>
          <cell r="D22" t="str">
            <v>AMORTIGUADOR ESPIRAL DOBLE (1 FASE) # 2/0</v>
          </cell>
          <cell r="E22">
            <v>9</v>
          </cell>
        </row>
        <row r="23">
          <cell r="C23" t="str">
            <v>C802234</v>
          </cell>
          <cell r="D23" t="str">
            <v>AMORTIGUADOR ESPIRAL DOBLE (1 FASE) # 3/0</v>
          </cell>
          <cell r="E23">
            <v>9</v>
          </cell>
        </row>
        <row r="24">
          <cell r="C24" t="str">
            <v>C802240</v>
          </cell>
          <cell r="D24" t="str">
            <v>AMORTIGUADOR ESPIRAL DOBLE (1 FASE Y NEUTRO) # 4</v>
          </cell>
          <cell r="E24">
            <v>5.7272730000000003</v>
          </cell>
        </row>
        <row r="25">
          <cell r="C25" t="str">
            <v>C802241</v>
          </cell>
          <cell r="D25" t="str">
            <v>AMORTIGUADOR ESPIRAL DOBLE (1 FASE Y NEUTRO)#2</v>
          </cell>
          <cell r="E25">
            <v>5.7272730000000003</v>
          </cell>
        </row>
        <row r="26">
          <cell r="C26" t="str">
            <v>C802242</v>
          </cell>
          <cell r="D26" t="str">
            <v>AMORTIGUADOR ESPIRAL DOBLE (1 FASE Y NEUTRO) # 1/0</v>
          </cell>
          <cell r="E26">
            <v>5.7272730000000003</v>
          </cell>
        </row>
        <row r="27">
          <cell r="C27" t="str">
            <v>C802243</v>
          </cell>
          <cell r="D27" t="str">
            <v>AMORTIGUADOR ESPIRAL DOBLE (1 FASE Y NEUTRO) # 2/0</v>
          </cell>
          <cell r="E27">
            <v>5.7272730000000003</v>
          </cell>
        </row>
        <row r="28">
          <cell r="C28" t="str">
            <v>C802244</v>
          </cell>
          <cell r="D28" t="str">
            <v>AMORTIGUADOR ESPIRAL DOBLE (1 FASE Y NEUTRO) # 3/0</v>
          </cell>
          <cell r="E28">
            <v>5.7272730000000003</v>
          </cell>
        </row>
        <row r="29">
          <cell r="C29" t="str">
            <v>C802250</v>
          </cell>
          <cell r="D29" t="str">
            <v>AMORTIGUADOR PESAS (1 FASE)#4</v>
          </cell>
          <cell r="E29">
            <v>6.3</v>
          </cell>
        </row>
        <row r="30">
          <cell r="C30" t="str">
            <v>C802251</v>
          </cell>
          <cell r="D30" t="str">
            <v>AMORTIGUADOR PESAS (1 FASE)#2</v>
          </cell>
          <cell r="E30">
            <v>6.3</v>
          </cell>
        </row>
        <row r="31">
          <cell r="C31" t="str">
            <v>C802252</v>
          </cell>
          <cell r="D31" t="str">
            <v>AMORTIGUADOR PESAS (1FASE)#1/0</v>
          </cell>
          <cell r="E31">
            <v>6.3</v>
          </cell>
        </row>
        <row r="32">
          <cell r="C32" t="str">
            <v>C802260</v>
          </cell>
          <cell r="D32" t="str">
            <v>AMORTIDUADOR PESAS (3FASES)#4</v>
          </cell>
          <cell r="E32">
            <v>3.7058819999999999</v>
          </cell>
        </row>
        <row r="33">
          <cell r="C33" t="str">
            <v>C802261</v>
          </cell>
          <cell r="D33" t="str">
            <v>AMORTIGUADOR PESAS (3 FASES)#2</v>
          </cell>
          <cell r="E33">
            <v>3.7058819999999999</v>
          </cell>
        </row>
        <row r="34">
          <cell r="C34" t="str">
            <v>C802262</v>
          </cell>
          <cell r="D34" t="str">
            <v>AMORTIGUADOR PESAS (3FASES )#1/0</v>
          </cell>
          <cell r="E34">
            <v>3.7058819999999999</v>
          </cell>
        </row>
        <row r="35">
          <cell r="C35" t="str">
            <v>C802400</v>
          </cell>
          <cell r="D35" t="str">
            <v>REPLANTEO</v>
          </cell>
          <cell r="E35">
            <v>0.20588239999999999</v>
          </cell>
        </row>
        <row r="36">
          <cell r="C36" t="str">
            <v>C802500</v>
          </cell>
          <cell r="D36" t="str">
            <v>TENDIDO,CALIBRACION Y AMARRE CONDUCTOR CALIBRE #6 TIPO 5005</v>
          </cell>
          <cell r="E36">
            <v>0.20588239999999999</v>
          </cell>
        </row>
        <row r="37">
          <cell r="C37" t="str">
            <v>C802501</v>
          </cell>
          <cell r="D37" t="str">
            <v>TENDIDO,CALIBRACION Y AMARRE CONDUCTOR CALIBRE #4 TIPO 5005</v>
          </cell>
          <cell r="E37">
            <v>0.1693548</v>
          </cell>
        </row>
        <row r="38">
          <cell r="C38" t="str">
            <v>C802502</v>
          </cell>
          <cell r="D38" t="str">
            <v>TENDIDO,CALIBRACION Y AMARRE CONDUCTOR CALIBRE #2 TIPO 5005</v>
          </cell>
          <cell r="E38">
            <v>0.14383560000000001</v>
          </cell>
        </row>
        <row r="39">
          <cell r="C39" t="str">
            <v>C802503</v>
          </cell>
          <cell r="D39" t="str">
            <v>TENDIDO,CALIBRACION Y AMARRE CONDUCTOR CALIBRE#1/0 TIPO 500</v>
          </cell>
          <cell r="E39">
            <v>0.125</v>
          </cell>
        </row>
        <row r="40">
          <cell r="C40" t="str">
            <v>C802504</v>
          </cell>
          <cell r="D40" t="str">
            <v>TENDIDO,CALIBRACION Y AMARRE CONDUCTOR CALIBRE#2/0 TIPO 500</v>
          </cell>
          <cell r="E40">
            <v>0.11052629999999999</v>
          </cell>
        </row>
        <row r="41">
          <cell r="C41" t="str">
            <v>C802505</v>
          </cell>
          <cell r="D41" t="str">
            <v>TENDIDO,CALIBRACION Y AMARRE CONDUCTOR CALIBRE#3/0 TIPO 500</v>
          </cell>
          <cell r="E41">
            <v>9.9056599999999995E-2</v>
          </cell>
        </row>
        <row r="42">
          <cell r="C42" t="str">
            <v>C802510</v>
          </cell>
          <cell r="D42" t="str">
            <v>REUTILIZACION CONDUCTOR CALIBRE #6 TIPO 5005 POR CAMBIO POSTE</v>
          </cell>
        </row>
        <row r="43">
          <cell r="C43" t="str">
            <v>C802511</v>
          </cell>
          <cell r="D43" t="str">
            <v>REUTILIZACION CONDUCTOR CALIBRE #4 TIPO 5005 POR CAMBIO POSTE</v>
          </cell>
        </row>
        <row r="44">
          <cell r="C44" t="str">
            <v>C802512</v>
          </cell>
          <cell r="D44" t="str">
            <v>REUTILIZACION CONDUCTOR CALIBRE #2 TIPO 5005 POR CAMBIO POSTE</v>
          </cell>
        </row>
        <row r="45">
          <cell r="C45" t="str">
            <v>C802513</v>
          </cell>
          <cell r="D45" t="str">
            <v>REUTILIZACION CONDUCTOR CALIBRE #1/0 TIPO 5005 POR CAMBIO POSTE</v>
          </cell>
        </row>
        <row r="46">
          <cell r="C46" t="str">
            <v>C802514</v>
          </cell>
          <cell r="D46" t="str">
            <v>REUTILIZACION CONDUCTOR CALIBRE #2/0 TIPO 5005 POR CAMBIO POSTE</v>
          </cell>
        </row>
        <row r="47">
          <cell r="C47" t="str">
            <v>C802515</v>
          </cell>
          <cell r="D47" t="str">
            <v>REUTILIZACION CONDUCTOR CALIBRE #3/0 TIPO 5005 POR CAMBIO POSTE</v>
          </cell>
        </row>
        <row r="48">
          <cell r="C48" t="str">
            <v>C802550</v>
          </cell>
          <cell r="D48" t="str">
            <v>TENDIDO,CALIBRACION Y AMARRE CONDUCTOR CALIBRE #04 TIPO ACSR</v>
          </cell>
          <cell r="E48">
            <v>0.1381579</v>
          </cell>
        </row>
        <row r="49">
          <cell r="C49" t="str">
            <v>C802551</v>
          </cell>
          <cell r="D49" t="str">
            <v>TENDIDO,CALIBRACION Y AMARRE CONDUCTOR CALIBRE #2 TIPO ACSR</v>
          </cell>
          <cell r="E49">
            <v>0.1206897</v>
          </cell>
        </row>
        <row r="50">
          <cell r="C50" t="str">
            <v>C802552</v>
          </cell>
          <cell r="D50" t="str">
            <v>TENDIDO,CALIBRACION Y AMARRE CONDUCTOR CALIBRE#1/0 TIPO ACSR</v>
          </cell>
          <cell r="E50">
            <v>0.1071429</v>
          </cell>
        </row>
        <row r="51">
          <cell r="C51" t="str">
            <v>C802553</v>
          </cell>
          <cell r="D51" t="str">
            <v>TENDIDO,CALIBRACION Y AMARRE CONDUCTOR CALIBRE#2/0 TIPO ACS</v>
          </cell>
          <cell r="E51">
            <v>9.6330280000000004E-2</v>
          </cell>
        </row>
        <row r="52">
          <cell r="C52" t="str">
            <v>C802554</v>
          </cell>
          <cell r="D52" t="str">
            <v>TENDIDO,CALIBRACION Y AMARRE CONDUCTOR CALIBRE#3/0 TIPO ACSR</v>
          </cell>
          <cell r="E52">
            <v>8.7499999999999994E-2</v>
          </cell>
        </row>
        <row r="53">
          <cell r="C53" t="str">
            <v>C802560</v>
          </cell>
          <cell r="D53" t="str">
            <v>REUTILIZACION CONDUCTOR CALIBRE #4 TIPO ACSR POR CAMBIO POSTE</v>
          </cell>
        </row>
        <row r="54">
          <cell r="C54" t="str">
            <v>C802561</v>
          </cell>
          <cell r="D54" t="str">
            <v>REUTILIZACION CONDUCTOR CALIBRE #2 TIPO ACSR POR CAMBIO POSTE</v>
          </cell>
        </row>
        <row r="55">
          <cell r="C55" t="str">
            <v>C802562</v>
          </cell>
          <cell r="D55" t="str">
            <v>REUTILIZACION CONDUCTOR CALIBRE #1/0 TIPO ACSR POR CAMBIO POSTE</v>
          </cell>
        </row>
        <row r="56">
          <cell r="C56" t="str">
            <v>C802563</v>
          </cell>
          <cell r="D56" t="str">
            <v>REUTILIZACION CONDUCTOR CALIBRE #2/0 TIPO ACSR POR CAMBIO POSTE</v>
          </cell>
        </row>
        <row r="57">
          <cell r="C57" t="str">
            <v>C802564</v>
          </cell>
          <cell r="D57" t="str">
            <v>REUTILIZACION CONDUCTOR CALIBRE #3/0 TIPO ACSR POR CAMBIO POSTE</v>
          </cell>
        </row>
        <row r="58">
          <cell r="C58" t="str">
            <v>C802600</v>
          </cell>
          <cell r="D58" t="str">
            <v>TENDIDO, CALIBRACION, AMARRE CONDUCTOR DUPLEX 2*6</v>
          </cell>
        </row>
        <row r="59">
          <cell r="C59" t="str">
            <v>C802601</v>
          </cell>
          <cell r="D59" t="str">
            <v>TENDIDO, CALIBRACION, AMARRE CONDUCTOR TRIPLEX 3*6</v>
          </cell>
        </row>
        <row r="60">
          <cell r="C60" t="str">
            <v>C802602</v>
          </cell>
          <cell r="D60" t="str">
            <v>TENDIDO, CALIBRACION, AMARRE CONDUCTOR CUADRUPLEX 4*6</v>
          </cell>
        </row>
        <row r="61">
          <cell r="C61" t="str">
            <v>C802603</v>
          </cell>
          <cell r="D61" t="str">
            <v>TENDIDO, CALIBRACION, AMARRE CONDUCTOR DUPLEX 2*4</v>
          </cell>
        </row>
        <row r="62">
          <cell r="C62" t="str">
            <v>C802604</v>
          </cell>
          <cell r="D62" t="str">
            <v>TENDIDO, CALIBRACION, AMARRE CONDUCTOR TRIPLEX 3*4</v>
          </cell>
        </row>
        <row r="63">
          <cell r="C63" t="str">
            <v>C802605</v>
          </cell>
          <cell r="D63" t="str">
            <v>TENDIDO, CALIBRACION, AMARRE CONDUCTOR CUADRUPLEX 4*4</v>
          </cell>
        </row>
        <row r="64">
          <cell r="C64" t="str">
            <v>C802606</v>
          </cell>
          <cell r="D64" t="str">
            <v>TENDIDO, CALIBRACION, AMARRE CONDUCTOR DUPLEX 2*2</v>
          </cell>
        </row>
        <row r="65">
          <cell r="C65" t="str">
            <v>C802607</v>
          </cell>
          <cell r="D65" t="str">
            <v>TENDIDO, CALIBRACION, AMARRE CONDUCTOR TRIPLEX 3*2</v>
          </cell>
        </row>
        <row r="66">
          <cell r="C66" t="str">
            <v>C802608</v>
          </cell>
          <cell r="D66" t="str">
            <v>TENDIDO, CALIBRACION, AMARRE CONDUCTOR CUADRUPLEX 4*2</v>
          </cell>
        </row>
        <row r="67">
          <cell r="C67" t="str">
            <v>C802700</v>
          </cell>
          <cell r="D67" t="str">
            <v>RECALIBRADO CONDUCTOR CALIBRE #4 AWG TIPO ACSR</v>
          </cell>
          <cell r="E67">
            <v>0.35722362565508836</v>
          </cell>
        </row>
        <row r="68">
          <cell r="C68" t="str">
            <v>C802701</v>
          </cell>
          <cell r="D68" t="str">
            <v>RECALIBRADO CONDUCTOR CALIBRE #2 AWG TIPO ACSR</v>
          </cell>
          <cell r="E68">
            <v>0.30968619609994713</v>
          </cell>
        </row>
        <row r="69">
          <cell r="C69" t="str">
            <v>C802702</v>
          </cell>
          <cell r="D69" t="str">
            <v>RECALIBRADO CONDUCTOR CALIBRE #1/0 AWG TIPO ACSR</v>
          </cell>
          <cell r="E69">
            <v>0.2730617626576366</v>
          </cell>
        </row>
        <row r="70">
          <cell r="C70" t="str">
            <v>C802703</v>
          </cell>
          <cell r="D70" t="str">
            <v>RECALIBRADO CONDUCTOR CALIBRE #2/0 AWG TIPO ACSR</v>
          </cell>
          <cell r="E70">
            <v>0.24504134594583291</v>
          </cell>
        </row>
        <row r="71">
          <cell r="C71" t="str">
            <v>C802704</v>
          </cell>
          <cell r="D71" t="str">
            <v>RECALIBRADO CONDUCTOR #6 AWG TIPO 5005</v>
          </cell>
        </row>
        <row r="72">
          <cell r="C72" t="str">
            <v>C802705</v>
          </cell>
          <cell r="D72" t="str">
            <v>RECALIBRADO CONDUCTOR #4 AWG TIPO 5005</v>
          </cell>
        </row>
        <row r="73">
          <cell r="C73" t="str">
            <v>C802706</v>
          </cell>
          <cell r="D73" t="str">
            <v>RECALIBRADO CONDUCTOR CALIBRE #2 AWG TIPO 5005</v>
          </cell>
        </row>
        <row r="74">
          <cell r="C74" t="str">
            <v>C802707</v>
          </cell>
          <cell r="D74" t="str">
            <v>RECALIBRADO CONDUCTOR CALIBRADO #1/0 AWG TIPO 5005</v>
          </cell>
        </row>
        <row r="75">
          <cell r="C75" t="str">
            <v>C802708</v>
          </cell>
          <cell r="D75" t="str">
            <v>RECALIBRADO CONDUCTOR CALIBRE #2/0 AWG TIPO 5005</v>
          </cell>
        </row>
        <row r="76">
          <cell r="C76" t="str">
            <v>C802901</v>
          </cell>
          <cell r="D76" t="str">
            <v>TENDIDO, CALIBRACION Y AMARRE CONDUCTOR PREENSAMBLADO 2*35+N25 MM2</v>
          </cell>
        </row>
        <row r="77">
          <cell r="C77" t="str">
            <v>C802902</v>
          </cell>
          <cell r="D77" t="str">
            <v>TENDIDO, CALIBRACION Y AMARRE CONDUCTOR PREENSAMBLADO 2*35+N25+1*16 MM2</v>
          </cell>
        </row>
        <row r="78">
          <cell r="C78" t="str">
            <v>C802903</v>
          </cell>
          <cell r="D78" t="str">
            <v>TENDIDO, CALIBRACION Y AMARRE CONDUCTOR PREENSAMBLADO 2*50+N35 MM2</v>
          </cell>
        </row>
        <row r="79">
          <cell r="C79" t="str">
            <v>C802904</v>
          </cell>
          <cell r="D79" t="str">
            <v>TENDIDO, CALIBRACION Y AMARRE CONDUCTOR PREENSAMBLADO 3*35+N25 MM2</v>
          </cell>
        </row>
        <row r="80">
          <cell r="C80" t="str">
            <v>C802905</v>
          </cell>
          <cell r="D80" t="str">
            <v>TENDIDO, CALIBRACION Y AMARRE CONDUCTOR PREENSAMBLADO 2*5+N50 MM2</v>
          </cell>
        </row>
        <row r="81">
          <cell r="C81" t="str">
            <v>C802906</v>
          </cell>
          <cell r="D81" t="str">
            <v>TENDIDO, CALIBRACION Y AMARRE CONDUCTOR PREENSAMBLADO 2*50+N35+1*16 MM2</v>
          </cell>
        </row>
        <row r="82">
          <cell r="C82" t="str">
            <v>C802907</v>
          </cell>
          <cell r="D82" t="str">
            <v>TENDIDO, CALIBRACION Y AMARRE CONDUCTOR PREENSAMBLADO 3*35+N25+1*16 MM2</v>
          </cell>
        </row>
        <row r="83">
          <cell r="C83" t="str">
            <v>C802908</v>
          </cell>
          <cell r="D83" t="str">
            <v>TENDIDO, CALIBRACION Y AMARRE CONDUCTOR PREENSAMBLADO 2*50+N50+1*16 MM2</v>
          </cell>
        </row>
        <row r="84">
          <cell r="C84" t="str">
            <v>C802909</v>
          </cell>
          <cell r="D84" t="str">
            <v>TENDIDO, CALIBRACION Y AMARRE CONDUCTOR PREENSAMBLADO 3*50+N35 MM2</v>
          </cell>
        </row>
        <row r="85">
          <cell r="C85" t="str">
            <v>C802910</v>
          </cell>
          <cell r="D85" t="str">
            <v>TENDIDO, CALIBRACION Y AMARRE CONDUCTOR PREENSAMBLADO 3*50+N50 MM2</v>
          </cell>
        </row>
        <row r="86">
          <cell r="C86" t="str">
            <v>C802911</v>
          </cell>
          <cell r="D86" t="str">
            <v>TENDIDO, CALIBRACION Y AMARRE CONDUCTOR PREENSAMBLADO 3*50+N35+1*16 MM2</v>
          </cell>
        </row>
        <row r="87">
          <cell r="C87" t="str">
            <v>C802912</v>
          </cell>
          <cell r="D87" t="str">
            <v>TENDIDO, CALIBRACION Y AMARRE CONDUCTOR PREENSAMBLADO 3*50+N50+1*16 MM2</v>
          </cell>
        </row>
        <row r="88">
          <cell r="C88" t="str">
            <v>C802921</v>
          </cell>
          <cell r="D88" t="str">
            <v>EMPALME AEREO PREENSAMBLADO 1F3C</v>
          </cell>
        </row>
        <row r="89">
          <cell r="C89" t="str">
            <v>C802922</v>
          </cell>
          <cell r="D89" t="str">
            <v>EMPALME AEREO PREENSAMBLADO 1F4C</v>
          </cell>
        </row>
        <row r="90">
          <cell r="C90" t="str">
            <v>C802923</v>
          </cell>
          <cell r="D90" t="str">
            <v>EMPALME AEREO PREENSAMBLADO 3F4C</v>
          </cell>
        </row>
        <row r="91">
          <cell r="C91" t="str">
            <v>C802924</v>
          </cell>
          <cell r="D91" t="str">
            <v>EMPALME AEREO PREENSAMBLADO 3F5C</v>
          </cell>
        </row>
        <row r="92">
          <cell r="C92" t="str">
            <v>C852001</v>
          </cell>
          <cell r="D92" t="str">
            <v>PUNTA TERMINAL EXTERIOR CABLE CALIBRE #2 / 15KV</v>
          </cell>
        </row>
        <row r="93">
          <cell r="C93" t="str">
            <v>C852002</v>
          </cell>
          <cell r="D93" t="str">
            <v>PUNTA TERMINAL EXTERIOR CABLE CALIBRE #1/0 / 15KV</v>
          </cell>
        </row>
        <row r="94">
          <cell r="C94" t="str">
            <v>C852003</v>
          </cell>
          <cell r="D94" t="str">
            <v>PUNTA TERMINAL EXTERIOR CABLE CALIBRE #2/0 / 15KV</v>
          </cell>
        </row>
        <row r="95">
          <cell r="C95" t="str">
            <v>C852004</v>
          </cell>
          <cell r="D95" t="str">
            <v>PUNTA TERMINAL EXTERIOR CABLE CALIBRE #3/0 / 15KV</v>
          </cell>
        </row>
        <row r="96">
          <cell r="C96" t="str">
            <v>C852006</v>
          </cell>
          <cell r="D96" t="str">
            <v>PUNTA TERMINAL EXTERIOR CABLE CALIBRE #2 / 25KV</v>
          </cell>
        </row>
        <row r="97">
          <cell r="C97" t="str">
            <v>C852007</v>
          </cell>
          <cell r="D97" t="str">
            <v>PUNTA TERMINAL EXTERIOR CABLE CALIBRE #1/0 / 25KV</v>
          </cell>
        </row>
        <row r="98">
          <cell r="C98" t="str">
            <v>C852008</v>
          </cell>
          <cell r="D98" t="str">
            <v>PUNTA TERMINAL EXTERIOR CABLE CALIBRE #2/0 / 25KV</v>
          </cell>
        </row>
        <row r="99">
          <cell r="C99" t="str">
            <v>C852009</v>
          </cell>
          <cell r="D99" t="str">
            <v>PUNTA TERMINAL EXTERIOR CABLE CALIBRE #3/0 / 25KV</v>
          </cell>
        </row>
        <row r="100">
          <cell r="C100" t="str">
            <v>C852011</v>
          </cell>
          <cell r="D100" t="str">
            <v>PUNTA TERMINAL INTERIOR CABLE CALIBRE #2 / 15KV</v>
          </cell>
        </row>
        <row r="101">
          <cell r="C101" t="str">
            <v>C852012</v>
          </cell>
          <cell r="D101" t="str">
            <v>PUNTA TERMINAL INTERIOR CABLE CALIBRE #1/0 / 15KV</v>
          </cell>
        </row>
        <row r="102">
          <cell r="C102" t="str">
            <v>C852013</v>
          </cell>
          <cell r="D102" t="str">
            <v>PUNTA TERMINAL INTERIOR CABLE CALIBRE #2/0 / 15KV</v>
          </cell>
        </row>
        <row r="103">
          <cell r="C103" t="str">
            <v>C852014</v>
          </cell>
          <cell r="D103" t="str">
            <v>PUNTA TERMINAL INTERIOR CABLE CALIBRE #3/0 / 15KV</v>
          </cell>
        </row>
        <row r="104">
          <cell r="C104" t="str">
            <v>C852016</v>
          </cell>
          <cell r="D104" t="str">
            <v>PUNTA TERMINAL INTERIOR CABLE CALIBRE #2 / 25KV</v>
          </cell>
        </row>
        <row r="105">
          <cell r="C105" t="str">
            <v>C852017</v>
          </cell>
          <cell r="D105" t="str">
            <v>PUNTA TERMINAL INTERIOR CABLE CALIBRE #1/0 / 25KV</v>
          </cell>
        </row>
        <row r="106">
          <cell r="C106" t="str">
            <v>C852018</v>
          </cell>
          <cell r="D106" t="str">
            <v>PUNTA TERMINAL INTERIOR CABLE CALIBRE #2/0 / 25KV</v>
          </cell>
        </row>
        <row r="107">
          <cell r="C107" t="str">
            <v>C852019</v>
          </cell>
          <cell r="D107" t="str">
            <v>PUNTA TERMINAL INTERIOR CABLE CALIBRE #3/0 / 25KV</v>
          </cell>
          <cell r="E107">
            <v>0</v>
          </cell>
        </row>
        <row r="108">
          <cell r="C108" t="str">
            <v>C852021</v>
          </cell>
          <cell r="D108" t="str">
            <v>CODO PREMOLDEADO CABLE CALIBRE #2 / 15KV</v>
          </cell>
        </row>
        <row r="109">
          <cell r="C109" t="str">
            <v>C852022</v>
          </cell>
          <cell r="D109" t="str">
            <v>CODO PREMOLDEADO CABLE CALIBRE #1/0 / 15KV</v>
          </cell>
        </row>
        <row r="110">
          <cell r="C110" t="str">
            <v>C852023</v>
          </cell>
          <cell r="D110" t="str">
            <v>CODO PREMOLDEADO CABLE CALIBRE #2/0 / 15KV</v>
          </cell>
        </row>
        <row r="111">
          <cell r="C111" t="str">
            <v>C852024</v>
          </cell>
          <cell r="D111" t="str">
            <v>CODO PREMOLDEADO CABLE CALIBRE #3/0 / 15KV</v>
          </cell>
        </row>
        <row r="112">
          <cell r="C112" t="str">
            <v>C852025</v>
          </cell>
          <cell r="D112" t="str">
            <v>CODO PREMOLDEADO CABLE CALIBRE #250 MCM / 15KV</v>
          </cell>
        </row>
        <row r="113">
          <cell r="C113" t="str">
            <v>C852026</v>
          </cell>
          <cell r="D113" t="str">
            <v>CODO PREMOLDEADO CABLE CALIBRE #2 / 25KV</v>
          </cell>
        </row>
        <row r="114">
          <cell r="C114" t="str">
            <v>C852027</v>
          </cell>
          <cell r="D114" t="str">
            <v>CODO PREMOLDEADO CABLE CALIBRE #1/0 / 25KV</v>
          </cell>
        </row>
        <row r="115">
          <cell r="C115" t="str">
            <v>C852028</v>
          </cell>
          <cell r="D115" t="str">
            <v>CODO PREMOLDEADO CABLE CALIBRE #2/0 / 25KV</v>
          </cell>
        </row>
        <row r="116">
          <cell r="C116" t="str">
            <v>C852029</v>
          </cell>
          <cell r="D116" t="str">
            <v>CODO PREMOLDEADO CABLE CALIBRE #3/0 / 25KV</v>
          </cell>
        </row>
        <row r="117">
          <cell r="C117" t="str">
            <v>C852031</v>
          </cell>
          <cell r="D117" t="str">
            <v>EMPALME RECTO PREMOLDEADO PARA CABLE CALIBRE # 2 / 15KV</v>
          </cell>
        </row>
        <row r="118">
          <cell r="C118" t="str">
            <v>C852032</v>
          </cell>
          <cell r="D118" t="str">
            <v>EMPALME RECTO PREMOLDEADO PARA CABLE CALIBRE # 1/0 / 15KV</v>
          </cell>
        </row>
        <row r="119">
          <cell r="C119" t="str">
            <v>C852033</v>
          </cell>
          <cell r="D119" t="str">
            <v>EMPALME RECTO PREMOLDEADO PARA CABLE CALIBRE # 2/0 / 15KV</v>
          </cell>
        </row>
        <row r="120">
          <cell r="C120" t="str">
            <v>C852034</v>
          </cell>
          <cell r="D120" t="str">
            <v>EMPALME RECTO PREMOLDEADO PARA CABLE CALIBRE # 2 / 25KV</v>
          </cell>
        </row>
        <row r="121">
          <cell r="C121" t="str">
            <v>C852035</v>
          </cell>
          <cell r="D121" t="str">
            <v>EMPALME RECTO PREMOLDEADO PARA CABLE CALIBRE # 1/0 / 25KV</v>
          </cell>
        </row>
        <row r="122">
          <cell r="C122" t="str">
            <v>C852036</v>
          </cell>
          <cell r="D122" t="str">
            <v>EMPALME RECTO PREMOLDEADO PARA CABLE CALIBRE # 2/0 / 25KV</v>
          </cell>
        </row>
        <row r="123">
          <cell r="C123" t="str">
            <v>C852038</v>
          </cell>
          <cell r="D123" t="str">
            <v>EMPALME RECTO CON CINTAS PARA CABLE CALIBRE # 2 / 15KV</v>
          </cell>
        </row>
        <row r="124">
          <cell r="C124" t="str">
            <v>C852039</v>
          </cell>
          <cell r="D124" t="str">
            <v>EMPALME RECTO CON CINTAS PARA CABLE CALIBRE # 1/0 / 15KV</v>
          </cell>
        </row>
        <row r="125">
          <cell r="C125" t="str">
            <v>C852040</v>
          </cell>
          <cell r="D125" t="str">
            <v>EMPALME RECTO CON CINTAS PARA CABLE CALIBRE # 2/0 / 15KV</v>
          </cell>
        </row>
        <row r="126">
          <cell r="C126" t="str">
            <v>C852041</v>
          </cell>
          <cell r="D126" t="str">
            <v>EMPALME RECTO CON CINTAS PARA CABLE CALIBRE # 2 / 25KV</v>
          </cell>
        </row>
        <row r="127">
          <cell r="C127" t="str">
            <v>C852042</v>
          </cell>
          <cell r="D127" t="str">
            <v>EMPALME RECTO CON CINTAS PARA CABLE CALIBRE # 1/0 / 25KV</v>
          </cell>
        </row>
        <row r="128">
          <cell r="C128" t="str">
            <v>C852043</v>
          </cell>
          <cell r="D128" t="str">
            <v>EMPALME RECTO CON CINTAS PARA CABLE CALIBRE # 2/0 / 25KV</v>
          </cell>
        </row>
        <row r="129">
          <cell r="C129" t="str">
            <v>C852045</v>
          </cell>
          <cell r="D129" t="str">
            <v>EMPALME EN T O Y. MATRIZ # 2, DERIVACION # 2 / 15KV</v>
          </cell>
        </row>
        <row r="130">
          <cell r="C130" t="str">
            <v>C852046</v>
          </cell>
          <cell r="D130" t="str">
            <v>EMPALME EN T O Y. MATRIZ # 1/0, DERIVACION # 2 / 15KV</v>
          </cell>
        </row>
        <row r="131">
          <cell r="C131" t="str">
            <v>C852047</v>
          </cell>
          <cell r="D131" t="str">
            <v>EMPALME EN T O Y. MATRIZ # 2/0, DERIVACION # 2 / 15KV</v>
          </cell>
        </row>
        <row r="132">
          <cell r="C132" t="str">
            <v>C852049</v>
          </cell>
          <cell r="D132" t="str">
            <v>EMPALME EN T O Y. MATRIZ # 2, DERIVACION # 2 / 25KV</v>
          </cell>
        </row>
        <row r="133">
          <cell r="C133" t="str">
            <v>C852050</v>
          </cell>
          <cell r="D133" t="str">
            <v>EMPALME EN T O Y. MATRIZ # 1/0, DERIVACION # 2 / 25KV</v>
          </cell>
        </row>
        <row r="134">
          <cell r="C134" t="str">
            <v>C852051</v>
          </cell>
          <cell r="D134" t="str">
            <v>EMPALME EN T O Y. MATRIZ # 2/0, DERIVACION # 2 / 25KV</v>
          </cell>
        </row>
        <row r="135">
          <cell r="C135" t="str">
            <v>C852053</v>
          </cell>
          <cell r="D135" t="str">
            <v>MONTAJE DE BARRA PARA PREMOLDEADOS 15/25 KV</v>
          </cell>
        </row>
        <row r="136">
          <cell r="C136" t="str">
            <v>C852054</v>
          </cell>
          <cell r="D136" t="str">
            <v>PREMOLDEADO "T" CABLE CALIBRE # 2 / 15-25KV</v>
          </cell>
        </row>
        <row r="137">
          <cell r="C137" t="str">
            <v>C852055</v>
          </cell>
          <cell r="D137" t="str">
            <v>PREMOLDEADO "T" CABLE CALIBRE # 250 MCM / 15-25KV</v>
          </cell>
        </row>
        <row r="138">
          <cell r="C138" t="str">
            <v>C852056</v>
          </cell>
          <cell r="D138" t="str">
            <v>COLOCACION DE SELLO HERMETIZANTE PARA DUCTO 110 MM</v>
          </cell>
        </row>
        <row r="139">
          <cell r="C139" t="str">
            <v>C852057</v>
          </cell>
          <cell r="D139" t="str">
            <v>COLOCACION DE CAPUCHON TERMINAL EN B.T. 1F</v>
          </cell>
        </row>
        <row r="140">
          <cell r="C140" t="str">
            <v>C852058</v>
          </cell>
          <cell r="D140" t="str">
            <v>ARMADA DE BAJANTE EN TUBO ENT 110MM DE RED AEREA A SUBT. M.T.</v>
          </cell>
        </row>
        <row r="141">
          <cell r="C141" t="str">
            <v>C852059</v>
          </cell>
          <cell r="D141" t="str">
            <v>ARMADO TOTAL DE TABLERO DE DIST. TIPO I LINE, 8 CIRCUITOS</v>
          </cell>
        </row>
        <row r="142">
          <cell r="C142" t="str">
            <v>C852061</v>
          </cell>
          <cell r="D142" t="str">
            <v>TENDIDO DE CONDUCTOR XLPE 250 MCM 8KV, 1F M.T. EN DUCTO 110MM</v>
          </cell>
        </row>
        <row r="143">
          <cell r="C143" t="str">
            <v>C852063</v>
          </cell>
          <cell r="D143" t="str">
            <v>TENDIDO DE CONDUCTOR XLPE 1/0 AWG 15KV, 1F M.T. EN DUCTO 110MM</v>
          </cell>
        </row>
        <row r="144">
          <cell r="C144" t="str">
            <v>C852064</v>
          </cell>
          <cell r="D144" t="str">
            <v>TENDIDO DE CONDUCTOR XLPE 2 AWG 15KV, 1F M.T. EN DUCTO 110MM</v>
          </cell>
        </row>
        <row r="145">
          <cell r="C145" t="str">
            <v>C852066</v>
          </cell>
          <cell r="D145" t="str">
            <v>TENDIDO DE CONDUCTOR XLPE 2 AWG 25KV, 1F M.T. EN DUCTO 110MM</v>
          </cell>
        </row>
        <row r="146">
          <cell r="C146" t="str">
            <v>C852067</v>
          </cell>
          <cell r="D146" t="str">
            <v>TENDIDO DE CONDUCTOR XLPE 1/0 AWG 25KV, 1F M.T. EN DUCTO 110MM</v>
          </cell>
        </row>
        <row r="147">
          <cell r="C147" t="str">
            <v>C852068</v>
          </cell>
          <cell r="D147" t="str">
            <v>TENDIDO DE CONDUCTOR XLPE 3/0 AWG 25KV, 1F M.T. EN DUCTO 110MM</v>
          </cell>
        </row>
        <row r="148">
          <cell r="C148" t="str">
            <v>C852073</v>
          </cell>
          <cell r="D148" t="str">
            <v>TENDIDO DE CONDUCTOR XLPE 1/0 AWG 15KV, 3F M.T. EN DUCTO 110MM</v>
          </cell>
        </row>
        <row r="149">
          <cell r="C149" t="str">
            <v>C852074</v>
          </cell>
          <cell r="D149" t="str">
            <v>TENDIDO DE CONDUCTOR XLPE 2 AWG 15KV, 3F M.T. EN DUCTO 110MM</v>
          </cell>
        </row>
        <row r="150">
          <cell r="C150" t="str">
            <v>C852076</v>
          </cell>
          <cell r="D150" t="str">
            <v>TENDIDO DE CONDUCTOR XLPE 2 AWG 25KV, 3F M.T. EN DUCTO 110MM</v>
          </cell>
        </row>
        <row r="151">
          <cell r="C151" t="str">
            <v>C852077</v>
          </cell>
          <cell r="D151" t="str">
            <v>TENDIDO DE CONDUCTOR XLPE 1/0 AWG 25KV, 3F M.T. EN DUCTO 110MM</v>
          </cell>
        </row>
        <row r="152">
          <cell r="C152" t="str">
            <v>C852078</v>
          </cell>
          <cell r="D152" t="str">
            <v>TENDIDO DE CONDUCTOR XLPE 2/0 AWG 25KV, 3F M.T. EN DUCTO 110MM</v>
          </cell>
        </row>
        <row r="153">
          <cell r="C153" t="str">
            <v>C852079</v>
          </cell>
          <cell r="D153" t="str">
            <v>TENDIDO DE CONDUCTOR XLPE 3/0 AWG 25KV, 3F M.T. EN DUCTO 110MM</v>
          </cell>
        </row>
        <row r="154">
          <cell r="C154" t="str">
            <v>C852080</v>
          </cell>
          <cell r="D154" t="str">
            <v>TENDIDO DE CONDUCTOR XLPE 250 MCM 25KV, 3F M.T. EN DUCTO 110MM</v>
          </cell>
        </row>
        <row r="155">
          <cell r="C155" t="str">
            <v>C852082</v>
          </cell>
          <cell r="D155" t="str">
            <v>TENDIDO DE CONDUCTOR TTU 8  AWG EN POLITUBO PVC</v>
          </cell>
        </row>
        <row r="156">
          <cell r="C156" t="str">
            <v>C852083</v>
          </cell>
          <cell r="D156" t="str">
            <v>TENDIDO DE CONDUCTOR TTU 6  AWG EN POLITUBO PVC</v>
          </cell>
        </row>
        <row r="157">
          <cell r="C157" t="str">
            <v>C852084</v>
          </cell>
          <cell r="D157" t="str">
            <v>TENDIDO DE CONDUCTOR TTU 4  AWG EN POLITUBO PVC</v>
          </cell>
        </row>
        <row r="158">
          <cell r="C158" t="str">
            <v>C852085</v>
          </cell>
          <cell r="D158" t="str">
            <v>TENDIDO DE CONDUCTOR TTU 2  AWG, 1F EN DUCTO 110MM</v>
          </cell>
        </row>
        <row r="159">
          <cell r="C159" t="str">
            <v>C852086</v>
          </cell>
          <cell r="D159" t="str">
            <v>TENDIDO DE CONDUCTOR TTU 1/0  AWG, 1F EN DUCTO 110MM</v>
          </cell>
        </row>
        <row r="160">
          <cell r="C160" t="str">
            <v>C852087</v>
          </cell>
          <cell r="D160" t="str">
            <v>TENDIDO DE CONDUCTOR TTU 2/0  AWG, 1F EN DUCTO 110MM</v>
          </cell>
        </row>
        <row r="161">
          <cell r="C161" t="str">
            <v>C852088</v>
          </cell>
          <cell r="D161" t="str">
            <v>TENDIDO DE CONDUCTOR TTU 3/0  AWG, 1F EN DUCTO 110MM</v>
          </cell>
        </row>
        <row r="162">
          <cell r="C162" t="str">
            <v>C852091</v>
          </cell>
          <cell r="D162" t="str">
            <v>TENDIDO DE CONDUCTOR TTU 2  AWG, 3F EN DUCTO 110MM</v>
          </cell>
        </row>
        <row r="163">
          <cell r="C163" t="str">
            <v>C852092</v>
          </cell>
          <cell r="D163" t="str">
            <v>TENDIDO DE CONDUCTOR TTU 1/0  AWG, 3F EN DUCTO 110MM</v>
          </cell>
        </row>
        <row r="164">
          <cell r="C164" t="str">
            <v>C852093</v>
          </cell>
          <cell r="D164" t="str">
            <v>TENDIDO DE CONDUCTOR TTU 2/0  AWG, 3F EN DUCTO 110MM</v>
          </cell>
        </row>
        <row r="165">
          <cell r="C165" t="str">
            <v>C852094</v>
          </cell>
          <cell r="D165" t="str">
            <v>TENDIDO DE CONDUCTOR TTU 3/0  AWG, 3F EN DUCTO 110MM</v>
          </cell>
        </row>
        <row r="166">
          <cell r="C166" t="str">
            <v>C852095</v>
          </cell>
          <cell r="D166" t="str">
            <v>TENDIDO DE CONDUCTOR TTU 4/0  AWG, 3F EN DUCTO 110MM</v>
          </cell>
        </row>
        <row r="167">
          <cell r="C167" t="str">
            <v>C852096</v>
          </cell>
          <cell r="D167" t="str">
            <v>TENDIDO DE CONDUCTOR TTU 250 MCM, 3F EN DUCTO 110MM</v>
          </cell>
        </row>
        <row r="168">
          <cell r="C168" t="str">
            <v>C852098</v>
          </cell>
          <cell r="D168" t="str">
            <v>TENDIDO DE CONDUCTOR DE COBRE DESNUDO 2 AWG 1F EN DUCTO</v>
          </cell>
        </row>
        <row r="169">
          <cell r="C169" t="str">
            <v>C852099</v>
          </cell>
          <cell r="D169" t="str">
            <v>TENDIDO DE CONDUCTOR DE COBRE DESNUDO 1/0 AWG 1F EN DUCTO</v>
          </cell>
        </row>
        <row r="170">
          <cell r="C170" t="str">
            <v>C852110</v>
          </cell>
          <cell r="D170" t="str">
            <v>TENDIDO DE CONDUCTOR TTU 8 AWG, DIRECTO EN TIERRA</v>
          </cell>
        </row>
        <row r="171">
          <cell r="C171" t="str">
            <v>C852111</v>
          </cell>
          <cell r="D171" t="str">
            <v>TENDIDO DE CONDUCTOR TTU 6 AWG, DIRECTO EN TIERRA</v>
          </cell>
        </row>
        <row r="172">
          <cell r="C172" t="str">
            <v>C852112</v>
          </cell>
          <cell r="D172" t="str">
            <v>TENDIDO DE CONDUCTOR TTU 4 AWG, DIRECTO EN TIERRA</v>
          </cell>
        </row>
        <row r="173">
          <cell r="C173" t="str">
            <v>C852117</v>
          </cell>
          <cell r="D173" t="str">
            <v>TENDIDO DE CONDUCTOR TW  14 AWG EN POLITUBO PVC</v>
          </cell>
        </row>
        <row r="174">
          <cell r="C174" t="str">
            <v>C852118</v>
          </cell>
          <cell r="D174" t="str">
            <v>TENDIDO DE CONDUCTOR TW  12 AWG EN POLITUBO PVC</v>
          </cell>
        </row>
        <row r="175">
          <cell r="C175" t="str">
            <v>C852119</v>
          </cell>
          <cell r="D175" t="str">
            <v>TENDIDO DE CONDUCTOR TW  10 AWG EN POLITUBO PVC</v>
          </cell>
        </row>
        <row r="176">
          <cell r="C176" t="str">
            <v>C852120</v>
          </cell>
          <cell r="D176" t="str">
            <v>TENDIDO DE CONDUCTOR TW  8 AWG EN POLITUBO PVC</v>
          </cell>
        </row>
        <row r="177">
          <cell r="C177" t="str">
            <v>D805110</v>
          </cell>
          <cell r="D177" t="str">
            <v>POZO DE REVISION 40X40 CON TAPA; ENLUCIDO</v>
          </cell>
        </row>
        <row r="178">
          <cell r="C178" t="str">
            <v>D805120</v>
          </cell>
          <cell r="D178" t="str">
            <v>TENDIDO DE MANGUERA CON PASADO DE GUIA</v>
          </cell>
        </row>
        <row r="179">
          <cell r="C179" t="str">
            <v>E770200</v>
          </cell>
          <cell r="D179" t="str">
            <v>ESTRUCTURA TIPO UP</v>
          </cell>
          <cell r="E179">
            <v>5.25</v>
          </cell>
        </row>
        <row r="180">
          <cell r="C180" t="str">
            <v>E770201</v>
          </cell>
          <cell r="D180" t="str">
            <v>ESTRUCTURA TIPO UP2</v>
          </cell>
          <cell r="E180">
            <v>4.5</v>
          </cell>
        </row>
        <row r="181">
          <cell r="C181" t="str">
            <v>E770202</v>
          </cell>
          <cell r="D181" t="str">
            <v>ESTRUCTURA TIPO UA</v>
          </cell>
          <cell r="E181">
            <v>4.7727269999999997</v>
          </cell>
        </row>
        <row r="182">
          <cell r="C182" t="str">
            <v>E770203</v>
          </cell>
          <cell r="D182" t="str">
            <v>ESTRUCTURA TIPO UR</v>
          </cell>
          <cell r="E182">
            <v>4.7727269999999997</v>
          </cell>
        </row>
        <row r="183">
          <cell r="C183" t="str">
            <v>E770204</v>
          </cell>
          <cell r="D183" t="str">
            <v>ESTRUCTURA TIPO UA2</v>
          </cell>
          <cell r="E183">
            <v>3.4239130000000002</v>
          </cell>
        </row>
        <row r="184">
          <cell r="C184" t="str">
            <v>E770205</v>
          </cell>
          <cell r="D184" t="str">
            <v>ESTRUCTURA TIPO UR2</v>
          </cell>
          <cell r="E184">
            <v>3.15</v>
          </cell>
        </row>
        <row r="185">
          <cell r="C185" t="str">
            <v>E770300</v>
          </cell>
          <cell r="D185" t="str">
            <v>ESTRUCTURA TIPO UP+UA</v>
          </cell>
          <cell r="E185">
            <v>3.9375</v>
          </cell>
        </row>
        <row r="186">
          <cell r="C186" t="str">
            <v>E770301</v>
          </cell>
          <cell r="D186" t="str">
            <v>ESTRUCTURA TIPO UP+UR</v>
          </cell>
          <cell r="E186">
            <v>3.9375</v>
          </cell>
        </row>
        <row r="187">
          <cell r="C187" t="str">
            <v>E770302</v>
          </cell>
          <cell r="D187" t="str">
            <v>ESTRUCTURA TIPO UP2+UA</v>
          </cell>
          <cell r="E187">
            <v>3.5</v>
          </cell>
        </row>
        <row r="188">
          <cell r="C188" t="str">
            <v>E770303</v>
          </cell>
          <cell r="D188" t="str">
            <v>ESTRUCTURA TIPO UP2+UR</v>
          </cell>
          <cell r="E188">
            <v>3.5</v>
          </cell>
        </row>
        <row r="189">
          <cell r="C189" t="str">
            <v>E770304</v>
          </cell>
          <cell r="D189" t="str">
            <v>ESTRUCTURA TIPO UA+UR</v>
          </cell>
          <cell r="E189">
            <v>3.6627909999999999</v>
          </cell>
        </row>
        <row r="190">
          <cell r="C190" t="str">
            <v>E770305</v>
          </cell>
          <cell r="D190" t="str">
            <v>ESTRUCTURA TIPO UR+UR</v>
          </cell>
          <cell r="E190">
            <v>3.6627909999999999</v>
          </cell>
        </row>
        <row r="191">
          <cell r="C191" t="str">
            <v>E770306</v>
          </cell>
          <cell r="D191" t="str">
            <v>ESTRUCTURA TIPO UR+UA2</v>
          </cell>
          <cell r="E191">
            <v>2.669492</v>
          </cell>
        </row>
        <row r="192">
          <cell r="C192" t="str">
            <v>E770307</v>
          </cell>
          <cell r="D192" t="str">
            <v>ESTRUCTURA TIPO UR2+UR</v>
          </cell>
          <cell r="E192">
            <v>2.5</v>
          </cell>
        </row>
        <row r="193">
          <cell r="C193" t="str">
            <v>E770308</v>
          </cell>
          <cell r="D193" t="str">
            <v>ESTRUCTURA TIPO UP + 2UR</v>
          </cell>
          <cell r="E193">
            <v>3.15</v>
          </cell>
        </row>
        <row r="194">
          <cell r="C194" t="str">
            <v>E770309</v>
          </cell>
          <cell r="D194" t="str">
            <v>ESTRUCTURA TIPO UP2+UA2</v>
          </cell>
          <cell r="E194">
            <v>2.7155170000000002</v>
          </cell>
        </row>
        <row r="195">
          <cell r="C195" t="str">
            <v>E770310</v>
          </cell>
          <cell r="D195" t="str">
            <v>ESTRUCTURA TIPO 3UR</v>
          </cell>
          <cell r="E195">
            <v>1.5909089999999999</v>
          </cell>
        </row>
        <row r="196">
          <cell r="C196" t="str">
            <v>E770311</v>
          </cell>
          <cell r="D196" t="str">
            <v>ESTRUCTURA TIPO 4UR</v>
          </cell>
          <cell r="E196">
            <v>1.1931817499999999</v>
          </cell>
        </row>
        <row r="197">
          <cell r="C197" t="str">
            <v>E770400</v>
          </cell>
          <cell r="D197" t="str">
            <v>ESTRUCTURA TIPO CP</v>
          </cell>
          <cell r="E197">
            <v>2.1</v>
          </cell>
        </row>
        <row r="198">
          <cell r="C198" t="str">
            <v>E770401</v>
          </cell>
          <cell r="D198" t="str">
            <v>ESTRUCTURA TIPO CPE</v>
          </cell>
          <cell r="E198">
            <v>2.1</v>
          </cell>
        </row>
        <row r="199">
          <cell r="C199" t="str">
            <v>E770402</v>
          </cell>
          <cell r="D199" t="str">
            <v>ESTRUCTURA TIPO CP2</v>
          </cell>
          <cell r="E199">
            <v>1.211538</v>
          </cell>
        </row>
        <row r="200">
          <cell r="C200" t="str">
            <v>E770403</v>
          </cell>
          <cell r="D200" t="str">
            <v>ESTRUCTURA TIPO CP2E</v>
          </cell>
          <cell r="E200">
            <v>1.211538</v>
          </cell>
        </row>
        <row r="201">
          <cell r="C201" t="str">
            <v>E770404</v>
          </cell>
          <cell r="D201" t="str">
            <v>ESTRUCTURA TIPO CR</v>
          </cell>
          <cell r="E201">
            <v>1.334746</v>
          </cell>
        </row>
        <row r="202">
          <cell r="C202" t="str">
            <v>E770405</v>
          </cell>
          <cell r="D202" t="str">
            <v>ESTRUCTURA TIPO CRE</v>
          </cell>
          <cell r="E202">
            <v>1.334746</v>
          </cell>
        </row>
        <row r="203">
          <cell r="C203" t="str">
            <v>E770406</v>
          </cell>
          <cell r="D203" t="str">
            <v>ESTRUCTURA TIPO CR2</v>
          </cell>
          <cell r="E203">
            <v>1.0862069999999999</v>
          </cell>
        </row>
        <row r="204">
          <cell r="C204" t="str">
            <v>E770407</v>
          </cell>
          <cell r="D204" t="str">
            <v>ESTRUCTURA TIPO CR2E</v>
          </cell>
          <cell r="E204">
            <v>1.0862069999999999</v>
          </cell>
        </row>
        <row r="205">
          <cell r="C205" t="str">
            <v>E770408</v>
          </cell>
          <cell r="D205" t="str">
            <v>ESTRUCTURA TIPO VP</v>
          </cell>
          <cell r="E205">
            <v>2.1</v>
          </cell>
        </row>
        <row r="206">
          <cell r="C206" t="str">
            <v>E770409</v>
          </cell>
          <cell r="D206" t="str">
            <v>ESTRUCTURA TIPO VP2</v>
          </cell>
          <cell r="E206">
            <v>1.1666669999999999</v>
          </cell>
        </row>
        <row r="207">
          <cell r="C207" t="str">
            <v>E770410</v>
          </cell>
          <cell r="D207" t="str">
            <v>ESTRUCTURA TIPO VR</v>
          </cell>
          <cell r="E207">
            <v>1.3125</v>
          </cell>
        </row>
        <row r="208">
          <cell r="C208" t="str">
            <v>E770411</v>
          </cell>
          <cell r="D208" t="str">
            <v>ESTRUCTURA TIPO VR2</v>
          </cell>
          <cell r="E208">
            <v>1.1666669999999999</v>
          </cell>
        </row>
        <row r="209">
          <cell r="C209" t="str">
            <v>E770412</v>
          </cell>
          <cell r="D209" t="str">
            <v>ESTRUCTURA TIPO RVPP</v>
          </cell>
          <cell r="E209">
            <v>1.1666669999999999</v>
          </cell>
        </row>
        <row r="210">
          <cell r="C210" t="str">
            <v>E770413</v>
          </cell>
          <cell r="D210" t="str">
            <v>ESTRUCTURA TIPO BA</v>
          </cell>
          <cell r="E210">
            <v>2.669492</v>
          </cell>
        </row>
        <row r="211">
          <cell r="C211" t="str">
            <v>E770414</v>
          </cell>
          <cell r="D211" t="str">
            <v>ESTRUCTURA TIPO BR</v>
          </cell>
          <cell r="E211">
            <v>2.669492</v>
          </cell>
        </row>
        <row r="212">
          <cell r="C212" t="str">
            <v>E770415</v>
          </cell>
          <cell r="D212" t="str">
            <v>ESTRUCTURA TIPO BA2</v>
          </cell>
          <cell r="E212">
            <v>1.4583330000000001</v>
          </cell>
        </row>
        <row r="213">
          <cell r="C213" t="str">
            <v>E770416</v>
          </cell>
          <cell r="D213" t="str">
            <v>ESTRUCTURA TIPO SC</v>
          </cell>
          <cell r="E213">
            <v>2.25</v>
          </cell>
        </row>
        <row r="214">
          <cell r="C214" t="str">
            <v>E770417</v>
          </cell>
          <cell r="D214" t="str">
            <v>ESTRUCTURA TIPO AC</v>
          </cell>
          <cell r="E214">
            <v>1.26</v>
          </cell>
        </row>
        <row r="215">
          <cell r="C215" t="str">
            <v>E770418</v>
          </cell>
          <cell r="D215" t="str">
            <v>ESTRUCTURA TIPO RCPP</v>
          </cell>
          <cell r="E215">
            <v>1.26</v>
          </cell>
        </row>
        <row r="216">
          <cell r="C216" t="str">
            <v>E770419</v>
          </cell>
          <cell r="D216" t="str">
            <v>ESTRUCTURA TIPO RRC</v>
          </cell>
          <cell r="E216">
            <v>1.211538</v>
          </cell>
        </row>
        <row r="217">
          <cell r="C217" t="str">
            <v>E770420</v>
          </cell>
          <cell r="D217" t="str">
            <v>ESTRUCTURA TIPO RC</v>
          </cell>
          <cell r="E217">
            <v>1.431818</v>
          </cell>
        </row>
        <row r="218">
          <cell r="C218" t="str">
            <v>E770421</v>
          </cell>
          <cell r="D218" t="str">
            <v>ESTRUCTURA TIPO RC + RC</v>
          </cell>
          <cell r="E218">
            <v>0.79545444444444446</v>
          </cell>
        </row>
        <row r="219">
          <cell r="C219" t="str">
            <v>E770430</v>
          </cell>
          <cell r="D219" t="str">
            <v>ESTRUCTURA TIPO UP-V</v>
          </cell>
        </row>
        <row r="220">
          <cell r="C220" t="str">
            <v>E770431</v>
          </cell>
          <cell r="D220" t="str">
            <v>ESTRUCTURA TIPO UP2-V</v>
          </cell>
        </row>
        <row r="221">
          <cell r="C221" t="str">
            <v>E770432</v>
          </cell>
          <cell r="D221" t="str">
            <v>ESTRUCTURA TIPO UR-V</v>
          </cell>
        </row>
        <row r="222">
          <cell r="C222" t="str">
            <v>E770433</v>
          </cell>
          <cell r="D222" t="str">
            <v>ESTRUCTURA TIPO UR2-V</v>
          </cell>
        </row>
        <row r="223">
          <cell r="C223" t="str">
            <v>E770500</v>
          </cell>
          <cell r="D223" t="str">
            <v>ESTRUCTURA TIPO HP</v>
          </cell>
          <cell r="E223">
            <v>1.6153850000000001</v>
          </cell>
        </row>
        <row r="224">
          <cell r="C224" t="str">
            <v>E770501</v>
          </cell>
          <cell r="D224" t="str">
            <v>ESTRUCTURA TIPO HS</v>
          </cell>
          <cell r="E224">
            <v>1.6153850000000001</v>
          </cell>
        </row>
        <row r="225">
          <cell r="C225" t="str">
            <v>E770502</v>
          </cell>
          <cell r="D225" t="str">
            <v>ESTRUCTURA TIPO HP2</v>
          </cell>
          <cell r="E225">
            <v>0.875</v>
          </cell>
        </row>
        <row r="226">
          <cell r="C226" t="str">
            <v>E770503</v>
          </cell>
          <cell r="D226" t="str">
            <v>ESTRUCTURA TIPO HR2</v>
          </cell>
          <cell r="E226">
            <v>0.875</v>
          </cell>
        </row>
        <row r="227">
          <cell r="C227" t="str">
            <v>E770504</v>
          </cell>
          <cell r="D227" t="str">
            <v>ESTRUCTURA TIPO HR O HRT</v>
          </cell>
          <cell r="E227">
            <v>0.95454539999999999</v>
          </cell>
        </row>
        <row r="228">
          <cell r="C228" t="str">
            <v>E770505</v>
          </cell>
          <cell r="D228" t="str">
            <v>ESTRUCTURA TIPO HS2</v>
          </cell>
          <cell r="E228">
            <v>1.3125</v>
          </cell>
        </row>
        <row r="229">
          <cell r="C229" t="str">
            <v>E770506</v>
          </cell>
          <cell r="D229" t="str">
            <v>ESTRUCTURA TIPO HRR2</v>
          </cell>
          <cell r="E229">
            <v>0.65625</v>
          </cell>
        </row>
        <row r="230">
          <cell r="C230" t="str">
            <v>E770507</v>
          </cell>
          <cell r="D230" t="str">
            <v>ESTRUCTURA TIPO HRRT</v>
          </cell>
          <cell r="E230">
            <v>0.7</v>
          </cell>
        </row>
        <row r="231">
          <cell r="C231" t="str">
            <v>E770590</v>
          </cell>
          <cell r="D231" t="str">
            <v>ESTRUCTURA TIPO 3UR2 O H3R2 (SIN NEUTRO)</v>
          </cell>
          <cell r="E231">
            <v>0.5</v>
          </cell>
        </row>
        <row r="232">
          <cell r="C232" t="str">
            <v>E770600</v>
          </cell>
          <cell r="D232" t="str">
            <v>ESTRUCTURA TIPO CP + UR</v>
          </cell>
          <cell r="E232">
            <v>1.6935480000000001</v>
          </cell>
        </row>
        <row r="233">
          <cell r="C233" t="str">
            <v>E770601</v>
          </cell>
          <cell r="D233" t="str">
            <v>ESTRUCTURA TIPO CP2 + UR</v>
          </cell>
          <cell r="E233">
            <v>1.0641890000000001</v>
          </cell>
        </row>
        <row r="234">
          <cell r="C234" t="str">
            <v>E770602</v>
          </cell>
          <cell r="D234" t="str">
            <v>ESTRUCTURA TIPO CR + UR</v>
          </cell>
          <cell r="E234">
            <v>1.158088</v>
          </cell>
        </row>
        <row r="235">
          <cell r="C235" t="str">
            <v>E770603</v>
          </cell>
          <cell r="D235" t="str">
            <v>ESTRUCTURA TIPO CR2 + UR</v>
          </cell>
          <cell r="E235">
            <v>0.9662577</v>
          </cell>
        </row>
        <row r="236">
          <cell r="C236" t="str">
            <v>E770604</v>
          </cell>
          <cell r="D236" t="str">
            <v>ESTRUCTURA TIPO VP + UR</v>
          </cell>
          <cell r="E236">
            <v>1.6935480000000001</v>
          </cell>
        </row>
        <row r="237">
          <cell r="C237" t="str">
            <v>E770605</v>
          </cell>
          <cell r="D237" t="str">
            <v>ESTRUCTURA TIPO VP2 + UR</v>
          </cell>
          <cell r="E237">
            <v>1.029412</v>
          </cell>
        </row>
        <row r="238">
          <cell r="C238" t="str">
            <v>E770606</v>
          </cell>
          <cell r="D238" t="str">
            <v>ESTRUCTURA TIPO VR + UR</v>
          </cell>
          <cell r="E238">
            <v>1.1413040000000001</v>
          </cell>
        </row>
        <row r="239">
          <cell r="C239" t="str">
            <v>E770607</v>
          </cell>
          <cell r="D239" t="str">
            <v>ESTRUCTURA TIPO BA + UR</v>
          </cell>
          <cell r="E239">
            <v>2.045455</v>
          </cell>
        </row>
        <row r="240">
          <cell r="C240" t="str">
            <v>E770608</v>
          </cell>
          <cell r="D240" t="str">
            <v>ESTRUCTURA TIPO BR + UR</v>
          </cell>
          <cell r="E240">
            <v>2.045455</v>
          </cell>
        </row>
        <row r="241">
          <cell r="C241" t="str">
            <v>E770609</v>
          </cell>
          <cell r="D241" t="str">
            <v>ESTRUCTURA TIPO BA2 + UR</v>
          </cell>
          <cell r="E241">
            <v>1.25</v>
          </cell>
        </row>
        <row r="242">
          <cell r="C242" t="str">
            <v>E770610</v>
          </cell>
          <cell r="D242" t="str">
            <v>ESTRUCTURA TIPO SC + UR</v>
          </cell>
          <cell r="E242">
            <v>1.7897730000000001</v>
          </cell>
        </row>
        <row r="243">
          <cell r="C243" t="str">
            <v>E770611</v>
          </cell>
          <cell r="D243" t="str">
            <v>ESTRUCTURA TIPO AC + UR</v>
          </cell>
          <cell r="E243">
            <v>1.101399</v>
          </cell>
        </row>
        <row r="244">
          <cell r="C244" t="str">
            <v>E770612</v>
          </cell>
          <cell r="D244" t="str">
            <v>ESTRUCTURA TIPO RRC + UR</v>
          </cell>
          <cell r="E244">
            <v>1.0641890000000001</v>
          </cell>
        </row>
        <row r="245">
          <cell r="C245" t="str">
            <v>E770613</v>
          </cell>
          <cell r="D245" t="str">
            <v>ESTRUCTURA TIPO RC + UR</v>
          </cell>
          <cell r="E245">
            <v>1.230469</v>
          </cell>
        </row>
        <row r="246">
          <cell r="C246" t="str">
            <v>E770750</v>
          </cell>
          <cell r="D246" t="str">
            <v>ESTRUCTURA TIPO H3R2 + UR</v>
          </cell>
          <cell r="E246">
            <v>0.4605263</v>
          </cell>
        </row>
        <row r="247">
          <cell r="C247" t="str">
            <v>E770800</v>
          </cell>
          <cell r="D247" t="str">
            <v>ESTRUCTURA TIPO CP + 2UR</v>
          </cell>
          <cell r="E247">
            <v>1.4583330000000001</v>
          </cell>
        </row>
        <row r="248">
          <cell r="C248" t="str">
            <v>E770801</v>
          </cell>
          <cell r="D248" t="str">
            <v>ESTRUCTURA TIPO CP2 + 2UR</v>
          </cell>
          <cell r="E248">
            <v>0.9662577</v>
          </cell>
        </row>
        <row r="249">
          <cell r="C249" t="str">
            <v>E770802</v>
          </cell>
          <cell r="D249" t="str">
            <v>ESTRUCTURA TIPO CR + 2UR</v>
          </cell>
          <cell r="E249">
            <v>1.0430459999999999</v>
          </cell>
        </row>
        <row r="250">
          <cell r="C250" t="str">
            <v>E770803</v>
          </cell>
          <cell r="D250" t="str">
            <v>ESTRUCTURA TIPO CR2 + 2UR</v>
          </cell>
          <cell r="E250">
            <v>0.88483149999999999</v>
          </cell>
        </row>
        <row r="251">
          <cell r="C251" t="str">
            <v>E770804</v>
          </cell>
          <cell r="D251" t="str">
            <v>ESTRUCTURA TIPO BA + 2UR</v>
          </cell>
          <cell r="E251">
            <v>1.711957</v>
          </cell>
        </row>
        <row r="252">
          <cell r="C252" t="str">
            <v>E770805</v>
          </cell>
          <cell r="D252" t="str">
            <v>ESTRUCTURA TIPO BR + 2UR</v>
          </cell>
          <cell r="E252">
            <v>1.711957</v>
          </cell>
        </row>
        <row r="253">
          <cell r="C253" t="str">
            <v>E770806</v>
          </cell>
          <cell r="D253" t="str">
            <v>ESTRUCTURA TIPO BA2 + 2UR</v>
          </cell>
          <cell r="E253">
            <v>1.117021</v>
          </cell>
        </row>
        <row r="254">
          <cell r="C254" t="str">
            <v>E771000</v>
          </cell>
          <cell r="D254" t="str">
            <v>ESTRUCTURA TIPO CP + CR</v>
          </cell>
          <cell r="E254">
            <v>0.95454539999999999</v>
          </cell>
        </row>
        <row r="255">
          <cell r="C255" t="str">
            <v>E771001</v>
          </cell>
          <cell r="D255" t="str">
            <v>ESTRUCTURA TIPO CP2 + CR</v>
          </cell>
          <cell r="E255">
            <v>0.71590909999999996</v>
          </cell>
        </row>
        <row r="256">
          <cell r="C256" t="str">
            <v>E771002</v>
          </cell>
          <cell r="D256" t="str">
            <v>ESTRUCTURA TIPO CR + RC</v>
          </cell>
          <cell r="E256">
            <v>0.7394366</v>
          </cell>
        </row>
        <row r="257">
          <cell r="C257" t="str">
            <v>E771003</v>
          </cell>
          <cell r="D257" t="str">
            <v>ESTRUCTURA TIPO CR2 + CR</v>
          </cell>
          <cell r="E257">
            <v>0.67021269999999999</v>
          </cell>
        </row>
        <row r="258">
          <cell r="C258" t="str">
            <v>E771004</v>
          </cell>
          <cell r="D258" t="str">
            <v>ESTRUCTURA TIPO VP + RC</v>
          </cell>
          <cell r="E258">
            <v>0.984375</v>
          </cell>
        </row>
        <row r="259">
          <cell r="C259" t="str">
            <v>E771005</v>
          </cell>
          <cell r="D259" t="str">
            <v>ESTRUCTURA TIPO VP2 + RC</v>
          </cell>
          <cell r="E259">
            <v>0.71590909999999996</v>
          </cell>
        </row>
        <row r="260">
          <cell r="C260" t="str">
            <v>E771006</v>
          </cell>
          <cell r="D260" t="str">
            <v>ESTRUCTURA TIPO VR2 + RC</v>
          </cell>
          <cell r="E260">
            <v>0.71590909999999996</v>
          </cell>
        </row>
        <row r="261">
          <cell r="C261" t="str">
            <v>E771007</v>
          </cell>
          <cell r="D261" t="str">
            <v>ESTRUCTURA TIPO VR + RC</v>
          </cell>
          <cell r="E261">
            <v>0.75</v>
          </cell>
        </row>
        <row r="262">
          <cell r="C262" t="str">
            <v>E771008</v>
          </cell>
          <cell r="D262" t="str">
            <v>ESTRUCTURA TIPO SC + RC</v>
          </cell>
          <cell r="E262">
            <v>0.984375</v>
          </cell>
        </row>
        <row r="263">
          <cell r="C263" t="str">
            <v>E771009</v>
          </cell>
          <cell r="D263" t="str">
            <v>ESTRUCTURA TIPO AC + CR</v>
          </cell>
          <cell r="E263">
            <v>0.73255809999999999</v>
          </cell>
        </row>
        <row r="264">
          <cell r="C264" t="str">
            <v>E771010</v>
          </cell>
          <cell r="D264" t="str">
            <v>ESTRUCTURA TIPO RRC + RC</v>
          </cell>
          <cell r="E264">
            <v>0.71590909999999996</v>
          </cell>
        </row>
        <row r="265">
          <cell r="C265" t="str">
            <v>E771011</v>
          </cell>
          <cell r="D265" t="str">
            <v>ESTRUCTURA TIPO CR + CR</v>
          </cell>
          <cell r="E265">
            <v>0.78749999999999998</v>
          </cell>
        </row>
        <row r="266">
          <cell r="C266" t="str">
            <v>E771030</v>
          </cell>
          <cell r="D266" t="str">
            <v>ESTRUCTURA TIPO VP + RCPP</v>
          </cell>
          <cell r="E266">
            <v>0.9</v>
          </cell>
        </row>
        <row r="267">
          <cell r="C267" t="str">
            <v>E771031</v>
          </cell>
          <cell r="D267" t="str">
            <v>ESTRUCTURA TIPO VP2 + RCPP</v>
          </cell>
          <cell r="E267">
            <v>0.67021269999999999</v>
          </cell>
        </row>
        <row r="268">
          <cell r="C268" t="str">
            <v>E771032</v>
          </cell>
          <cell r="D268" t="str">
            <v>ESTRUCTURA TIPO VR2 + RCPP</v>
          </cell>
          <cell r="E268">
            <v>0.67021269999999999</v>
          </cell>
        </row>
        <row r="269">
          <cell r="C269" t="str">
            <v>E771033</v>
          </cell>
          <cell r="D269" t="str">
            <v>ESTRUCTURA TIPO VR + RCPP</v>
          </cell>
          <cell r="E269">
            <v>0.7</v>
          </cell>
        </row>
        <row r="270">
          <cell r="C270" t="str">
            <v>E771034</v>
          </cell>
          <cell r="D270" t="str">
            <v>ESTRUCTURA TIPO SC + RCPP</v>
          </cell>
          <cell r="E270">
            <v>0.92647060000000003</v>
          </cell>
        </row>
        <row r="271">
          <cell r="C271" t="str">
            <v>E771035</v>
          </cell>
          <cell r="D271" t="str">
            <v>ESTRUCTURA TIPO AC + RCPP</v>
          </cell>
          <cell r="E271">
            <v>0.7</v>
          </cell>
        </row>
        <row r="272">
          <cell r="C272" t="str">
            <v>E771036</v>
          </cell>
          <cell r="D272" t="str">
            <v>ESTRUCTURA TIPO CR + RCPP</v>
          </cell>
          <cell r="E272">
            <v>0.68478260000000002</v>
          </cell>
        </row>
        <row r="273">
          <cell r="C273" t="str">
            <v>E771037</v>
          </cell>
          <cell r="D273" t="str">
            <v>ESTRUCTURA TIPO RC + RCPP</v>
          </cell>
          <cell r="E273">
            <v>0.73255809999999999</v>
          </cell>
        </row>
        <row r="274">
          <cell r="C274" t="str">
            <v>E771050</v>
          </cell>
          <cell r="D274" t="str">
            <v>ESTRUCTURA TIPO BA + BR</v>
          </cell>
          <cell r="E274">
            <v>1.5909089999999999</v>
          </cell>
        </row>
        <row r="275">
          <cell r="C275" t="str">
            <v>E771051</v>
          </cell>
          <cell r="D275" t="str">
            <v>ESTRUCTURA TIPO BA2 + BR</v>
          </cell>
          <cell r="E275">
            <v>1.0641890000000001</v>
          </cell>
        </row>
        <row r="276">
          <cell r="C276" t="str">
            <v>E771150</v>
          </cell>
          <cell r="D276" t="str">
            <v>ESTRUCTURA TIPO H3R2 + CR</v>
          </cell>
          <cell r="E276">
            <v>0.35593219999999998</v>
          </cell>
        </row>
        <row r="277">
          <cell r="C277" t="str">
            <v>E772560</v>
          </cell>
          <cell r="D277" t="str">
            <v>REPLANTEO</v>
          </cell>
          <cell r="E277">
            <v>0.20588239999999999</v>
          </cell>
        </row>
        <row r="278">
          <cell r="C278" t="str">
            <v>E781201</v>
          </cell>
          <cell r="D278" t="str">
            <v>ESTRUCTURA TIPO ES041</v>
          </cell>
          <cell r="E278">
            <v>6.3</v>
          </cell>
        </row>
        <row r="279">
          <cell r="C279" t="str">
            <v>E781202</v>
          </cell>
          <cell r="D279" t="str">
            <v>ESTRUCTURA TIPO ES042</v>
          </cell>
          <cell r="E279">
            <v>5.8333329999999997</v>
          </cell>
        </row>
        <row r="280">
          <cell r="C280" t="str">
            <v>E781203</v>
          </cell>
          <cell r="D280" t="str">
            <v>ESTRUCTURA TIPO ES043</v>
          </cell>
          <cell r="E280">
            <v>4.921875</v>
          </cell>
        </row>
        <row r="281">
          <cell r="C281" t="str">
            <v>E781204</v>
          </cell>
          <cell r="D281" t="str">
            <v>ESTRUCTURA TIPO ES044</v>
          </cell>
          <cell r="E281">
            <v>4.6323530000000002</v>
          </cell>
        </row>
        <row r="282">
          <cell r="C282" t="str">
            <v>E781205</v>
          </cell>
          <cell r="D282" t="str">
            <v>ESTRUCTURA TIPO ES045</v>
          </cell>
          <cell r="E282">
            <v>4.375</v>
          </cell>
        </row>
        <row r="283">
          <cell r="C283" t="str">
            <v>E781210</v>
          </cell>
          <cell r="D283" t="str">
            <v>ESTRUCTURA TIPO 2(ES041)</v>
          </cell>
          <cell r="E283">
            <v>5.25</v>
          </cell>
        </row>
        <row r="284">
          <cell r="C284" t="str">
            <v>E781211</v>
          </cell>
          <cell r="D284" t="str">
            <v>ESTRUCTURA TIPO 3(ES041)</v>
          </cell>
          <cell r="E284">
            <v>4.5</v>
          </cell>
        </row>
        <row r="285">
          <cell r="C285" t="str">
            <v>E781231</v>
          </cell>
          <cell r="D285" t="str">
            <v>ESTRUCTURA TIPO 2ES041</v>
          </cell>
          <cell r="E285">
            <v>5.625</v>
          </cell>
        </row>
        <row r="286">
          <cell r="C286" t="str">
            <v>E781232</v>
          </cell>
          <cell r="D286" t="str">
            <v>ESTRUCTURA TIPO 2ES042</v>
          </cell>
          <cell r="E286">
            <v>4.921875</v>
          </cell>
        </row>
        <row r="287">
          <cell r="C287" t="str">
            <v>E781233</v>
          </cell>
          <cell r="D287" t="str">
            <v>ESTRUCTURA TIPO 2ES043</v>
          </cell>
          <cell r="E287">
            <v>3.9375</v>
          </cell>
        </row>
        <row r="288">
          <cell r="C288" t="str">
            <v>E781234</v>
          </cell>
          <cell r="D288" t="str">
            <v>ESTRUCTURA TIPO 2ES044</v>
          </cell>
          <cell r="E288">
            <v>3.579545</v>
          </cell>
        </row>
        <row r="289">
          <cell r="C289" t="str">
            <v>E781235</v>
          </cell>
          <cell r="D289" t="str">
            <v>ESTRUCTURA TIPO 2ES045</v>
          </cell>
          <cell r="E289">
            <v>3.28125</v>
          </cell>
        </row>
        <row r="290">
          <cell r="C290" t="str">
            <v>E781250</v>
          </cell>
          <cell r="D290" t="str">
            <v>ESTRUCTURA TIPO 2(2ES041)</v>
          </cell>
          <cell r="E290">
            <v>4.375</v>
          </cell>
        </row>
        <row r="291">
          <cell r="C291" t="str">
            <v>E781251</v>
          </cell>
          <cell r="D291" t="str">
            <v>ESTRUCTURA TIPO 3(2ES041)</v>
          </cell>
          <cell r="E291">
            <v>3.579545</v>
          </cell>
        </row>
        <row r="292">
          <cell r="C292" t="str">
            <v>E781260</v>
          </cell>
          <cell r="D292" t="str">
            <v>ESTRUCTURA TIPO E1P</v>
          </cell>
          <cell r="E292">
            <v>6.3</v>
          </cell>
        </row>
        <row r="293">
          <cell r="C293" t="str">
            <v>E781261</v>
          </cell>
          <cell r="D293" t="str">
            <v>ESTRUCTURA TIPO (E1)R</v>
          </cell>
          <cell r="E293">
            <v>5.8333329999999997</v>
          </cell>
        </row>
        <row r="294">
          <cell r="C294" t="str">
            <v>E781262</v>
          </cell>
          <cell r="D294" t="str">
            <v>ESTRUCTURA TIPO 2(E1)P</v>
          </cell>
          <cell r="E294">
            <v>5.25</v>
          </cell>
        </row>
        <row r="295">
          <cell r="C295" t="str">
            <v>E781263</v>
          </cell>
          <cell r="D295" t="str">
            <v>ESTRUCTURA TIPO 2(E1)R</v>
          </cell>
          <cell r="E295">
            <v>4.5</v>
          </cell>
        </row>
        <row r="296">
          <cell r="C296" t="str">
            <v>E781264</v>
          </cell>
          <cell r="D296" t="str">
            <v>ESTRUCTURA TIPO 2E1R</v>
          </cell>
          <cell r="E296">
            <v>5.625</v>
          </cell>
        </row>
        <row r="297">
          <cell r="C297" t="str">
            <v>E781265</v>
          </cell>
          <cell r="D297" t="str">
            <v>ESTRUCTURA TIPO E2+E1R</v>
          </cell>
          <cell r="E297">
            <v>4.921875</v>
          </cell>
        </row>
        <row r="298">
          <cell r="C298" t="str">
            <v>E781266</v>
          </cell>
          <cell r="D298" t="str">
            <v>ESTRUCTURA TIPO 3(E1)P</v>
          </cell>
          <cell r="E298">
            <v>4.5</v>
          </cell>
        </row>
        <row r="299">
          <cell r="C299" t="str">
            <v>E781267</v>
          </cell>
          <cell r="D299" t="str">
            <v>ESTRUCTURA TIPO 3(E1)R</v>
          </cell>
          <cell r="E299">
            <v>4.2</v>
          </cell>
        </row>
        <row r="300">
          <cell r="C300" t="str">
            <v>E781300</v>
          </cell>
          <cell r="D300" t="str">
            <v>ESTRUCTURA TIPO ES041+ES042</v>
          </cell>
          <cell r="E300">
            <v>5.25</v>
          </cell>
        </row>
        <row r="301">
          <cell r="C301" t="str">
            <v>E781301</v>
          </cell>
          <cell r="D301" t="str">
            <v>ESTRUCTURA TIPO ES041+ES043</v>
          </cell>
          <cell r="E301">
            <v>4.5</v>
          </cell>
        </row>
        <row r="302">
          <cell r="C302" t="str">
            <v>E781302</v>
          </cell>
          <cell r="D302" t="str">
            <v>ESTRUCTURA TIPO ES041+ES044</v>
          </cell>
          <cell r="E302">
            <v>4.2567570000000003</v>
          </cell>
        </row>
        <row r="303">
          <cell r="C303" t="str">
            <v>E781303</v>
          </cell>
          <cell r="D303" t="str">
            <v>ESTRUCTURA TIPO ES041+ES045</v>
          </cell>
          <cell r="E303">
            <v>4.038462</v>
          </cell>
        </row>
        <row r="304">
          <cell r="C304" t="str">
            <v>E781304</v>
          </cell>
          <cell r="D304" t="str">
            <v>ESTRUCTURA TIPO ES042+ES043</v>
          </cell>
          <cell r="E304">
            <v>3.8414630000000001</v>
          </cell>
        </row>
        <row r="305">
          <cell r="C305" t="str">
            <v>E781305</v>
          </cell>
          <cell r="D305" t="str">
            <v>ESTRUCTURA TIPO ES042+ES044</v>
          </cell>
          <cell r="E305">
            <v>4.5</v>
          </cell>
        </row>
        <row r="306">
          <cell r="C306" t="str">
            <v>E781306</v>
          </cell>
          <cell r="D306" t="str">
            <v>ESTRUCTURA TIPO ES042+ES045</v>
          </cell>
          <cell r="E306">
            <v>3.9375</v>
          </cell>
        </row>
        <row r="307">
          <cell r="C307" t="str">
            <v>E781307</v>
          </cell>
          <cell r="D307" t="str">
            <v>ESTRUCTURA TIPO ES043+ES044</v>
          </cell>
          <cell r="E307">
            <v>3.579545</v>
          </cell>
        </row>
        <row r="308">
          <cell r="C308" t="str">
            <v>E781308</v>
          </cell>
          <cell r="D308" t="str">
            <v>ESTRUCTURA TIPO ES043+ES045</v>
          </cell>
          <cell r="E308">
            <v>3.4239130000000002</v>
          </cell>
        </row>
        <row r="309">
          <cell r="C309" t="str">
            <v>E781309</v>
          </cell>
          <cell r="D309" t="str">
            <v>ESTRUCTURA TIPO ES044+ES045</v>
          </cell>
          <cell r="E309">
            <v>3.9375</v>
          </cell>
        </row>
        <row r="310">
          <cell r="C310" t="str">
            <v>E781310</v>
          </cell>
          <cell r="D310" t="str">
            <v>ESTRUCTURA TIPO ES041+2(ES041)</v>
          </cell>
          <cell r="E310">
            <v>3.5</v>
          </cell>
        </row>
        <row r="311">
          <cell r="C311" t="str">
            <v>E781311</v>
          </cell>
          <cell r="D311" t="str">
            <v>ESTRUCTURA TIPO ES041+3(ES041)</v>
          </cell>
          <cell r="E311">
            <v>3.28125</v>
          </cell>
        </row>
        <row r="312">
          <cell r="C312" t="str">
            <v>E781312</v>
          </cell>
          <cell r="D312" t="str">
            <v>ESTRUCTURA TIPO ES042+2(ES041)</v>
          </cell>
          <cell r="E312">
            <v>4.2567570000000003</v>
          </cell>
        </row>
        <row r="313">
          <cell r="C313" t="str">
            <v>E781313</v>
          </cell>
          <cell r="D313" t="str">
            <v>ESTRUCTURA TIPO ES042+3(ES041)</v>
          </cell>
          <cell r="E313">
            <v>4.038462</v>
          </cell>
        </row>
        <row r="314">
          <cell r="C314" t="str">
            <v>E781314</v>
          </cell>
          <cell r="D314" t="str">
            <v>ESTRUCTURA TIPO ES043+2(ES041)</v>
          </cell>
          <cell r="E314">
            <v>4.7727269999999997</v>
          </cell>
        </row>
        <row r="315">
          <cell r="C315" t="str">
            <v>E781315</v>
          </cell>
          <cell r="D315" t="str">
            <v>ESTRUCTURA TIPO ES043+3(ES041)</v>
          </cell>
          <cell r="E315">
            <v>4.1447370000000001</v>
          </cell>
        </row>
        <row r="316">
          <cell r="C316" t="str">
            <v>E781316</v>
          </cell>
          <cell r="D316" t="str">
            <v>ESTRUCTURA TIPO 2(ES041)+3(ES041)</v>
          </cell>
          <cell r="E316">
            <v>3.8414630000000001</v>
          </cell>
        </row>
        <row r="317">
          <cell r="C317" t="str">
            <v>E781353</v>
          </cell>
          <cell r="D317" t="str">
            <v>ESTRUCTURA TIPO ES043-V</v>
          </cell>
          <cell r="E317">
            <v>4.2567570000000003</v>
          </cell>
        </row>
        <row r="318">
          <cell r="C318" t="str">
            <v>E781354</v>
          </cell>
          <cell r="D318" t="str">
            <v>ESTRUCTURA TIPO ES044-V</v>
          </cell>
          <cell r="E318">
            <v>4.038462</v>
          </cell>
        </row>
        <row r="319">
          <cell r="C319" t="str">
            <v>E781355</v>
          </cell>
          <cell r="D319" t="str">
            <v>ESTRUCTURA TIPO ES045-V</v>
          </cell>
          <cell r="E319">
            <v>3.8414630000000001</v>
          </cell>
        </row>
        <row r="320">
          <cell r="C320" t="str">
            <v>E781400</v>
          </cell>
          <cell r="D320" t="str">
            <v>ESTRUCTURA TIPO ES-P [SUSPENSION PREENSAMBLADA]</v>
          </cell>
        </row>
        <row r="321">
          <cell r="C321" t="str">
            <v>E781401</v>
          </cell>
          <cell r="D321" t="str">
            <v>ESTRUCTURA TIPO ES-PR [SUSPENSION PREENSAMBLADA CON AISL.ROLLO]</v>
          </cell>
        </row>
        <row r="322">
          <cell r="C322" t="str">
            <v>E781402</v>
          </cell>
          <cell r="D322" t="str">
            <v>ESTRUCTURA TIPO ER-P3 [RETENCION PREENSAMBLADA 1F3C]</v>
          </cell>
        </row>
        <row r="323">
          <cell r="C323" t="str">
            <v>E781403</v>
          </cell>
          <cell r="D323" t="str">
            <v>ESTRUCTURA TIPO ER-P4 [RETENCION PREENSAMBLADA 3F4C]</v>
          </cell>
        </row>
        <row r="324">
          <cell r="C324" t="str">
            <v>E781404</v>
          </cell>
          <cell r="D324" t="str">
            <v>ESTRUCTURA TIPO ER-P4H [RETENCION PREENSAMBLADA 1F3C+PILOTO]</v>
          </cell>
        </row>
        <row r="325">
          <cell r="C325" t="str">
            <v>E781405</v>
          </cell>
          <cell r="D325" t="str">
            <v>ESTRUCTURA TIPO ER-P5H [RETENCION PREENSAMBLADA 3F4C+PILOTO]</v>
          </cell>
        </row>
        <row r="326">
          <cell r="C326" t="str">
            <v>E781406</v>
          </cell>
          <cell r="D326" t="str">
            <v>ESTRUCTURA TIPO ERR-P3 [DOBLE RETENCION PREENSAMBLADA 1F3C]</v>
          </cell>
        </row>
        <row r="327">
          <cell r="C327" t="str">
            <v>E781407</v>
          </cell>
          <cell r="D327" t="str">
            <v>ESTRUCTURA TIPO ERR-P4 [DOBLE RETENCION PREENSAMBLADA 3F4C]</v>
          </cell>
        </row>
        <row r="328">
          <cell r="C328" t="str">
            <v>E781408</v>
          </cell>
          <cell r="D328" t="str">
            <v>ESTRUCTURA TIPO ERR-P4H [DOBLE RETENCION PREENSAMBLADA 1F3C+PILOTO]</v>
          </cell>
        </row>
        <row r="329">
          <cell r="C329" t="str">
            <v>E781409</v>
          </cell>
          <cell r="D329" t="str">
            <v>ESTRUCTURA TIPO ERR-P5H [DOBLE RETENCION PREENSAMBLADA 3F4C+PILOTO]</v>
          </cell>
        </row>
        <row r="330">
          <cell r="C330" t="str">
            <v>E781410</v>
          </cell>
          <cell r="D330" t="str">
            <v>ESTRUCTURA TIPO (ES-P)+(ER-P3) [SUSPENSIÓN+RETENCION PREENSAMBLADA 1F3C]</v>
          </cell>
        </row>
        <row r="331">
          <cell r="C331" t="str">
            <v>E781411</v>
          </cell>
          <cell r="D331" t="str">
            <v>ESTRUCTURA TIPO (ES-P)+(ER-P4) [SUSPENSIÓN+RETENCION PREENSAMBLADA 3F4C]</v>
          </cell>
        </row>
        <row r="332">
          <cell r="C332" t="str">
            <v>E781412</v>
          </cell>
          <cell r="D332" t="str">
            <v>ESTRUCTURA TIPO (ES-P)+(ER-P4H) [SUSPEN+RETENCION PREENSAM 1F3C+PILOTO]</v>
          </cell>
        </row>
        <row r="333">
          <cell r="C333" t="str">
            <v>E781413</v>
          </cell>
          <cell r="D333" t="str">
            <v>ESTRUCTURA TIPO (ES-P)+(ER-P5H) [SUSPEN+RETENCION PREENSAM 3F4C+PILOTO]</v>
          </cell>
        </row>
        <row r="334">
          <cell r="C334" t="str">
            <v>E781414</v>
          </cell>
          <cell r="D334" t="str">
            <v>ESTRUCTURA TIPO (ES-PR)+(ER-P3) [SUSPEN CON ROLLO+RETENCION PREENSAM 1F3]</v>
          </cell>
        </row>
        <row r="335">
          <cell r="C335" t="str">
            <v>E781415</v>
          </cell>
          <cell r="D335" t="str">
            <v>ESTRUCTURA TIPO (ES-PR)+(ER-P4) [SUSPEN CON ROLLO+RETENCION PREENSAM 3F4C]</v>
          </cell>
        </row>
        <row r="336">
          <cell r="C336" t="str">
            <v>E781416</v>
          </cell>
          <cell r="D336" t="str">
            <v>ESTRUCTURA TIPO (ES-PR)+(ER-P4H) [SUSPEN CON ROLLO+RETENCION PREENSAM 1F3C+PILOTO]</v>
          </cell>
        </row>
        <row r="337">
          <cell r="C337" t="str">
            <v>E781417</v>
          </cell>
          <cell r="D337" t="str">
            <v>ESTRUCTURA TIPO (ES-PR)+(ER-P5H) [SUSPEN CON ROLLO+RETENCION PREENSAM 3F4C+PILOTO]</v>
          </cell>
        </row>
        <row r="338">
          <cell r="C338" t="str">
            <v>E781418</v>
          </cell>
          <cell r="D338" t="str">
            <v>ESTRUCTURA TIPO EA2-P [DOBLE RETENCION DE PASO PREENSAMBLADO]</v>
          </cell>
        </row>
        <row r="339">
          <cell r="C339" t="str">
            <v>E783050</v>
          </cell>
          <cell r="D339" t="str">
            <v>COLOCACION Y FIJACION DE AISLADOR, PERNO CURVO O TIRAFONDO</v>
          </cell>
          <cell r="E339">
            <v>10.5</v>
          </cell>
        </row>
        <row r="340">
          <cell r="C340" t="str">
            <v>E840700</v>
          </cell>
          <cell r="D340" t="str">
            <v>ESTRUCTURA TIPO HP + UR</v>
          </cell>
          <cell r="E340">
            <v>1.3291139999999999</v>
          </cell>
        </row>
        <row r="341">
          <cell r="C341" t="str">
            <v>E840701</v>
          </cell>
          <cell r="D341" t="str">
            <v>ESTRUCTURA TIPO HS + UR</v>
          </cell>
          <cell r="E341">
            <v>1.3291139999999999</v>
          </cell>
        </row>
        <row r="342">
          <cell r="C342" t="str">
            <v>E840702</v>
          </cell>
          <cell r="D342" t="str">
            <v>ESTRUCTURA TIPO HS2 + UR</v>
          </cell>
          <cell r="E342">
            <v>1.071429</v>
          </cell>
        </row>
        <row r="343">
          <cell r="C343" t="str">
            <v>E840703</v>
          </cell>
          <cell r="D343" t="str">
            <v>ESTRUCTURA TIPO HR + UR</v>
          </cell>
          <cell r="E343">
            <v>0.8203125</v>
          </cell>
        </row>
        <row r="344">
          <cell r="C344" t="str">
            <v>E840704</v>
          </cell>
          <cell r="D344" t="str">
            <v>ESTRUCTURA TIPO HP2 + UR</v>
          </cell>
          <cell r="E344">
            <v>0.76086960000000003</v>
          </cell>
        </row>
        <row r="345">
          <cell r="C345" t="str">
            <v>E840705</v>
          </cell>
          <cell r="D345" t="str">
            <v>ESTRUCTURA TIPO HR2 + UR</v>
          </cell>
          <cell r="E345">
            <v>0.76086960000000003</v>
          </cell>
        </row>
        <row r="346">
          <cell r="C346" t="str">
            <v>E840706</v>
          </cell>
          <cell r="D346" t="str">
            <v>ESTRUCTURA TIPO HRR2 + UR</v>
          </cell>
          <cell r="E346">
            <v>0.58988759999999996</v>
          </cell>
        </row>
        <row r="347">
          <cell r="C347" t="str">
            <v>E840707</v>
          </cell>
          <cell r="D347" t="str">
            <v>ESTRUCTURA TIPO HRRT + UR</v>
          </cell>
          <cell r="E347">
            <v>0.625</v>
          </cell>
        </row>
        <row r="348">
          <cell r="C348" t="str">
            <v>E840900</v>
          </cell>
          <cell r="D348" t="str">
            <v>ESTRUCTURA TIPO HP + 2UR</v>
          </cell>
          <cell r="E348">
            <v>1.129032</v>
          </cell>
        </row>
        <row r="349">
          <cell r="C349" t="str">
            <v>E840901</v>
          </cell>
          <cell r="D349" t="str">
            <v>ESTRUCTURA TIPO HS + 2UR</v>
          </cell>
          <cell r="E349">
            <v>1.129032</v>
          </cell>
        </row>
        <row r="350">
          <cell r="C350" t="str">
            <v>E840902</v>
          </cell>
          <cell r="D350" t="str">
            <v>ESTRUCTURA TIPO HS2 + 2UR</v>
          </cell>
          <cell r="E350">
            <v>0.97222220000000004</v>
          </cell>
        </row>
        <row r="351">
          <cell r="C351" t="str">
            <v>E840903</v>
          </cell>
          <cell r="D351" t="str">
            <v>ESTRUCTURA TIPO HR + 2UR</v>
          </cell>
          <cell r="E351">
            <v>0.76086960000000003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OC Y MONC ADIC."/>
      <sheetName val="PU REC. PIEDRA"/>
      <sheetName val="PU DEBROCE Y DESBOSQUE"/>
    </sheetNames>
    <sheetDataSet>
      <sheetData sheetId="0">
        <row r="25">
          <cell r="F25">
            <v>496.37097070258926</v>
          </cell>
        </row>
        <row r="26">
          <cell r="F26">
            <v>572320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syncVertical="1" syncRef="A52" transitionEvaluation="1" transitionEntry="1" codeName="Hoja4"/>
  <dimension ref="A2:H91"/>
  <sheetViews>
    <sheetView view="pageBreakPreview" topLeftCell="A52" zoomScale="75" zoomScaleSheetLayoutView="75" workbookViewId="0">
      <selection activeCell="D18" sqref="D18"/>
    </sheetView>
  </sheetViews>
  <sheetFormatPr baseColWidth="10" defaultColWidth="10.88671875" defaultRowHeight="15"/>
  <cols>
    <col min="1" max="2" width="4.77734375" style="5" customWidth="1"/>
    <col min="3" max="3" width="11.33203125" style="5" customWidth="1"/>
    <col min="4" max="4" width="50.77734375" style="5" customWidth="1"/>
    <col min="5" max="5" width="7.77734375" style="5" customWidth="1"/>
    <col min="6" max="7" width="9.77734375" style="5" customWidth="1"/>
    <col min="8" max="8" width="10.77734375" style="5" customWidth="1"/>
    <col min="9" max="16384" width="10.88671875" style="5"/>
  </cols>
  <sheetData>
    <row r="2" spans="1:8" ht="20.25">
      <c r="B2" s="257" t="s">
        <v>278</v>
      </c>
      <c r="C2" s="257"/>
      <c r="D2" s="257"/>
      <c r="E2" s="257"/>
      <c r="F2" s="257"/>
      <c r="G2" s="257"/>
      <c r="H2" s="257"/>
    </row>
    <row r="4" spans="1:8" ht="20.100000000000001" customHeight="1">
      <c r="B4" s="256" t="s">
        <v>194</v>
      </c>
      <c r="C4" s="256"/>
      <c r="D4" s="256"/>
      <c r="E4" s="256"/>
      <c r="F4" s="256"/>
      <c r="G4" s="256"/>
      <c r="H4" s="256"/>
    </row>
    <row r="5" spans="1:8" ht="15" customHeight="1">
      <c r="B5" s="74"/>
      <c r="C5" s="90"/>
      <c r="D5" s="90"/>
      <c r="E5" s="90"/>
      <c r="F5" s="90"/>
      <c r="G5" s="90"/>
      <c r="H5" s="90"/>
    </row>
    <row r="6" spans="1:8" ht="15" customHeight="1">
      <c r="B6" s="74"/>
      <c r="C6" s="103" t="s">
        <v>183</v>
      </c>
      <c r="D6" s="82" t="s">
        <v>184</v>
      </c>
      <c r="E6" s="103"/>
      <c r="F6" s="253"/>
      <c r="G6" s="254"/>
      <c r="H6" s="105"/>
    </row>
    <row r="7" spans="1:8" ht="15" customHeight="1">
      <c r="B7" s="74"/>
      <c r="C7" s="103" t="s">
        <v>185</v>
      </c>
      <c r="D7" s="82" t="s">
        <v>186</v>
      </c>
      <c r="E7" s="104"/>
      <c r="F7" s="104"/>
      <c r="G7" s="105"/>
      <c r="H7" s="105"/>
    </row>
    <row r="8" spans="1:8" ht="15" customHeight="1">
      <c r="B8" s="74"/>
      <c r="C8" s="103"/>
      <c r="D8" s="82"/>
      <c r="E8" s="104"/>
      <c r="F8" s="104"/>
      <c r="G8" s="105"/>
      <c r="H8" s="105"/>
    </row>
    <row r="9" spans="1:8" ht="15" customHeight="1">
      <c r="B9" s="91"/>
      <c r="C9" s="127"/>
      <c r="D9" s="81"/>
      <c r="E9" s="92"/>
      <c r="F9" s="79"/>
      <c r="G9" s="79"/>
      <c r="H9" s="91"/>
    </row>
    <row r="10" spans="1:8" ht="20.100000000000001" customHeight="1">
      <c r="B10" s="93"/>
      <c r="C10" s="127" t="s">
        <v>261</v>
      </c>
      <c r="D10" s="79"/>
      <c r="E10" s="79"/>
      <c r="F10" s="79"/>
      <c r="G10" s="79"/>
      <c r="H10" s="79"/>
    </row>
    <row r="11" spans="1:8" ht="15" customHeight="1">
      <c r="B11" s="93"/>
      <c r="C11" s="93"/>
      <c r="D11" s="94"/>
      <c r="E11" s="92"/>
      <c r="F11" s="79"/>
      <c r="G11" s="79"/>
      <c r="H11" s="79"/>
    </row>
    <row r="12" spans="1:8">
      <c r="B12" s="95" t="s">
        <v>157</v>
      </c>
      <c r="C12" s="95" t="s">
        <v>173</v>
      </c>
      <c r="D12" s="96" t="s">
        <v>158</v>
      </c>
      <c r="E12" s="95" t="s">
        <v>181</v>
      </c>
      <c r="F12" s="95" t="s">
        <v>182</v>
      </c>
      <c r="G12" s="95" t="s">
        <v>167</v>
      </c>
      <c r="H12" s="95" t="s">
        <v>160</v>
      </c>
    </row>
    <row r="13" spans="1:8" s="1" customFormat="1" ht="16.5" customHeight="1">
      <c r="A13" s="5"/>
      <c r="B13" s="61">
        <v>1</v>
      </c>
      <c r="C13" s="62" t="s">
        <v>33</v>
      </c>
      <c r="D13" s="63" t="s">
        <v>201</v>
      </c>
      <c r="E13" s="64" t="s">
        <v>57</v>
      </c>
      <c r="F13" s="227">
        <v>510</v>
      </c>
      <c r="G13" s="87"/>
      <c r="H13" s="87"/>
    </row>
    <row r="14" spans="1:8" ht="16.5" customHeight="1">
      <c r="B14" s="65">
        <v>2</v>
      </c>
      <c r="C14" s="66" t="s">
        <v>28</v>
      </c>
      <c r="D14" s="67" t="s">
        <v>202</v>
      </c>
      <c r="E14" s="68" t="s">
        <v>57</v>
      </c>
      <c r="F14" s="225">
        <v>460</v>
      </c>
      <c r="G14" s="88"/>
      <c r="H14" s="88"/>
    </row>
    <row r="15" spans="1:8" ht="16.5" customHeight="1">
      <c r="B15" s="65">
        <v>3</v>
      </c>
      <c r="C15" s="66" t="s">
        <v>29</v>
      </c>
      <c r="D15" s="67" t="s">
        <v>203</v>
      </c>
      <c r="E15" s="68" t="s">
        <v>57</v>
      </c>
      <c r="F15" s="225">
        <v>155</v>
      </c>
      <c r="G15" s="88"/>
      <c r="H15" s="88"/>
    </row>
    <row r="16" spans="1:8" ht="16.5" customHeight="1">
      <c r="B16" s="65">
        <v>4</v>
      </c>
      <c r="C16" s="66" t="s">
        <v>26</v>
      </c>
      <c r="D16" s="67" t="s">
        <v>204</v>
      </c>
      <c r="E16" s="68" t="s">
        <v>57</v>
      </c>
      <c r="F16" s="225">
        <v>1726</v>
      </c>
      <c r="G16" s="88"/>
      <c r="H16" s="88"/>
    </row>
    <row r="17" spans="1:8" ht="16.5" customHeight="1">
      <c r="B17" s="65">
        <v>5</v>
      </c>
      <c r="C17" s="66" t="s">
        <v>27</v>
      </c>
      <c r="D17" s="67" t="s">
        <v>205</v>
      </c>
      <c r="E17" s="68" t="s">
        <v>57</v>
      </c>
      <c r="F17" s="225">
        <v>710</v>
      </c>
      <c r="G17" s="88"/>
      <c r="H17" s="88"/>
    </row>
    <row r="18" spans="1:8" ht="16.5" customHeight="1">
      <c r="B18" s="65">
        <v>6</v>
      </c>
      <c r="C18" s="66" t="s">
        <v>13</v>
      </c>
      <c r="D18" s="67" t="s">
        <v>206</v>
      </c>
      <c r="E18" s="68" t="s">
        <v>57</v>
      </c>
      <c r="F18" s="225">
        <v>2432</v>
      </c>
      <c r="G18" s="88"/>
      <c r="H18" s="88"/>
    </row>
    <row r="19" spans="1:8" ht="16.5" customHeight="1">
      <c r="B19" s="65">
        <v>7</v>
      </c>
      <c r="C19" s="66" t="s">
        <v>5</v>
      </c>
      <c r="D19" s="67" t="s">
        <v>207</v>
      </c>
      <c r="E19" s="68" t="s">
        <v>57</v>
      </c>
      <c r="F19" s="225">
        <v>1022</v>
      </c>
      <c r="G19" s="88"/>
      <c r="H19" s="88"/>
    </row>
    <row r="20" spans="1:8" ht="16.5" customHeight="1">
      <c r="B20" s="65">
        <v>8</v>
      </c>
      <c r="C20" s="66" t="s">
        <v>14</v>
      </c>
      <c r="D20" s="67" t="s">
        <v>208</v>
      </c>
      <c r="E20" s="68" t="s">
        <v>57</v>
      </c>
      <c r="F20" s="225">
        <v>1353</v>
      </c>
      <c r="G20" s="88"/>
      <c r="H20" s="88"/>
    </row>
    <row r="21" spans="1:8" ht="16.5" customHeight="1">
      <c r="B21" s="65">
        <v>9</v>
      </c>
      <c r="C21" s="66" t="s">
        <v>15</v>
      </c>
      <c r="D21" s="67" t="s">
        <v>209</v>
      </c>
      <c r="E21" s="68" t="s">
        <v>57</v>
      </c>
      <c r="F21" s="225">
        <v>965</v>
      </c>
      <c r="G21" s="88"/>
      <c r="H21" s="88"/>
    </row>
    <row r="22" spans="1:8" ht="16.5" customHeight="1">
      <c r="B22" s="65">
        <v>10</v>
      </c>
      <c r="C22" s="66" t="s">
        <v>16</v>
      </c>
      <c r="D22" s="67" t="s">
        <v>210</v>
      </c>
      <c r="E22" s="68" t="s">
        <v>57</v>
      </c>
      <c r="F22" s="225">
        <v>1</v>
      </c>
      <c r="G22" s="88"/>
      <c r="H22" s="88"/>
    </row>
    <row r="23" spans="1:8" ht="16.5" customHeight="1">
      <c r="B23" s="65">
        <v>11</v>
      </c>
      <c r="C23" s="66" t="s">
        <v>17</v>
      </c>
      <c r="D23" s="67" t="s">
        <v>211</v>
      </c>
      <c r="E23" s="68" t="s">
        <v>57</v>
      </c>
      <c r="F23" s="225">
        <v>97</v>
      </c>
      <c r="G23" s="88"/>
      <c r="H23" s="88"/>
    </row>
    <row r="24" spans="1:8" ht="16.5" customHeight="1">
      <c r="B24" s="65">
        <v>12</v>
      </c>
      <c r="C24" s="66" t="s">
        <v>39</v>
      </c>
      <c r="D24" s="67" t="s">
        <v>212</v>
      </c>
      <c r="E24" s="68" t="s">
        <v>57</v>
      </c>
      <c r="F24" s="225">
        <v>612</v>
      </c>
      <c r="G24" s="88"/>
      <c r="H24" s="88"/>
    </row>
    <row r="25" spans="1:8" ht="16.5" customHeight="1">
      <c r="B25" s="65">
        <v>13</v>
      </c>
      <c r="C25" s="66" t="s">
        <v>192</v>
      </c>
      <c r="D25" s="67" t="s">
        <v>213</v>
      </c>
      <c r="E25" s="68" t="s">
        <v>57</v>
      </c>
      <c r="F25" s="225">
        <v>72</v>
      </c>
      <c r="G25" s="88"/>
      <c r="H25" s="88"/>
    </row>
    <row r="26" spans="1:8" ht="16.5" customHeight="1">
      <c r="B26" s="65">
        <v>14</v>
      </c>
      <c r="C26" s="66" t="s">
        <v>192</v>
      </c>
      <c r="D26" s="67" t="s">
        <v>214</v>
      </c>
      <c r="E26" s="68" t="s">
        <v>57</v>
      </c>
      <c r="F26" s="225">
        <v>3</v>
      </c>
      <c r="G26" s="88"/>
      <c r="H26" s="88"/>
    </row>
    <row r="27" spans="1:8" ht="16.5" customHeight="1">
      <c r="B27" s="65">
        <v>15</v>
      </c>
      <c r="C27" s="66" t="s">
        <v>11</v>
      </c>
      <c r="D27" s="67" t="s">
        <v>215</v>
      </c>
      <c r="E27" s="68" t="s">
        <v>195</v>
      </c>
      <c r="F27" s="88">
        <v>9769</v>
      </c>
      <c r="G27" s="88"/>
      <c r="H27" s="88"/>
    </row>
    <row r="28" spans="1:8" ht="16.5" customHeight="1">
      <c r="B28" s="65">
        <v>16</v>
      </c>
      <c r="C28" s="66" t="s">
        <v>25</v>
      </c>
      <c r="D28" s="67" t="s">
        <v>216</v>
      </c>
      <c r="E28" s="68" t="s">
        <v>57</v>
      </c>
      <c r="F28" s="225">
        <v>2046</v>
      </c>
      <c r="G28" s="88"/>
      <c r="H28" s="88"/>
    </row>
    <row r="29" spans="1:8" ht="16.5" customHeight="1">
      <c r="B29" s="65">
        <v>17</v>
      </c>
      <c r="C29" s="66" t="s">
        <v>12</v>
      </c>
      <c r="D29" s="67" t="s">
        <v>217</v>
      </c>
      <c r="E29" s="68" t="s">
        <v>195</v>
      </c>
      <c r="F29" s="88">
        <v>60</v>
      </c>
      <c r="G29" s="88"/>
      <c r="H29" s="88"/>
    </row>
    <row r="30" spans="1:8" ht="16.5" customHeight="1">
      <c r="B30" s="65">
        <v>18</v>
      </c>
      <c r="C30" s="65" t="s">
        <v>1</v>
      </c>
      <c r="D30" s="67" t="s">
        <v>218</v>
      </c>
      <c r="E30" s="68" t="s">
        <v>195</v>
      </c>
      <c r="F30" s="88">
        <v>432</v>
      </c>
      <c r="G30" s="88"/>
      <c r="H30" s="88"/>
    </row>
    <row r="31" spans="1:8" s="1" customFormat="1" ht="16.5" customHeight="1">
      <c r="A31" s="5"/>
      <c r="B31" s="65">
        <v>19</v>
      </c>
      <c r="C31" s="66" t="s">
        <v>8</v>
      </c>
      <c r="D31" s="67" t="s">
        <v>219</v>
      </c>
      <c r="E31" s="68" t="s">
        <v>195</v>
      </c>
      <c r="F31" s="88">
        <v>13397</v>
      </c>
      <c r="G31" s="88"/>
      <c r="H31" s="88"/>
    </row>
    <row r="32" spans="1:8" s="1" customFormat="1" ht="16.5" customHeight="1">
      <c r="A32" s="5"/>
      <c r="B32" s="65">
        <v>20</v>
      </c>
      <c r="C32" s="66" t="s">
        <v>7</v>
      </c>
      <c r="D32" s="67" t="s">
        <v>220</v>
      </c>
      <c r="E32" s="68" t="s">
        <v>195</v>
      </c>
      <c r="F32" s="88">
        <v>5923</v>
      </c>
      <c r="G32" s="88"/>
      <c r="H32" s="88"/>
    </row>
    <row r="33" spans="1:8" s="1" customFormat="1" ht="16.5" customHeight="1">
      <c r="A33" s="5"/>
      <c r="B33" s="65">
        <v>21</v>
      </c>
      <c r="C33" s="66" t="s">
        <v>9</v>
      </c>
      <c r="D33" s="67" t="s">
        <v>221</v>
      </c>
      <c r="E33" s="68" t="s">
        <v>195</v>
      </c>
      <c r="F33" s="88">
        <v>83327</v>
      </c>
      <c r="G33" s="88"/>
      <c r="H33" s="88"/>
    </row>
    <row r="34" spans="1:8" ht="16.5" customHeight="1">
      <c r="B34" s="65">
        <v>22</v>
      </c>
      <c r="C34" s="66" t="s">
        <v>10</v>
      </c>
      <c r="D34" s="67" t="s">
        <v>222</v>
      </c>
      <c r="E34" s="68" t="s">
        <v>195</v>
      </c>
      <c r="F34" s="88">
        <v>245103</v>
      </c>
      <c r="G34" s="88"/>
      <c r="H34" s="88"/>
    </row>
    <row r="35" spans="1:8" ht="16.5" customHeight="1">
      <c r="B35" s="65">
        <v>23</v>
      </c>
      <c r="C35" s="66" t="s">
        <v>6</v>
      </c>
      <c r="D35" s="67" t="s">
        <v>223</v>
      </c>
      <c r="E35" s="68" t="s">
        <v>195</v>
      </c>
      <c r="F35" s="88">
        <v>1563</v>
      </c>
      <c r="G35" s="88"/>
      <c r="H35" s="88"/>
    </row>
    <row r="36" spans="1:8" ht="16.5" customHeight="1">
      <c r="B36" s="65">
        <v>24</v>
      </c>
      <c r="C36" s="66" t="s">
        <v>37</v>
      </c>
      <c r="D36" s="67" t="s">
        <v>224</v>
      </c>
      <c r="E36" s="68" t="s">
        <v>57</v>
      </c>
      <c r="F36" s="225">
        <v>138</v>
      </c>
      <c r="G36" s="88"/>
      <c r="H36" s="88"/>
    </row>
    <row r="37" spans="1:8" ht="16.5" customHeight="1">
      <c r="B37" s="65">
        <v>25</v>
      </c>
      <c r="C37" s="66" t="s">
        <v>36</v>
      </c>
      <c r="D37" s="67" t="s">
        <v>225</v>
      </c>
      <c r="E37" s="68" t="s">
        <v>57</v>
      </c>
      <c r="F37" s="225">
        <v>176</v>
      </c>
      <c r="G37" s="88"/>
      <c r="H37" s="88"/>
    </row>
    <row r="38" spans="1:8" ht="16.5" customHeight="1">
      <c r="B38" s="65">
        <v>26</v>
      </c>
      <c r="C38" s="66" t="s">
        <v>50</v>
      </c>
      <c r="D38" s="67" t="s">
        <v>226</v>
      </c>
      <c r="E38" s="68" t="s">
        <v>57</v>
      </c>
      <c r="F38" s="225">
        <v>1018</v>
      </c>
      <c r="G38" s="88"/>
      <c r="H38" s="88"/>
    </row>
    <row r="39" spans="1:8" ht="16.5" customHeight="1">
      <c r="B39" s="65">
        <v>27</v>
      </c>
      <c r="C39" s="66" t="s">
        <v>108</v>
      </c>
      <c r="D39" s="67" t="s">
        <v>227</v>
      </c>
      <c r="E39" s="68" t="s">
        <v>57</v>
      </c>
      <c r="F39" s="225">
        <v>72</v>
      </c>
      <c r="G39" s="88"/>
      <c r="H39" s="88"/>
    </row>
    <row r="40" spans="1:8" ht="16.5" customHeight="1">
      <c r="B40" s="65">
        <v>28</v>
      </c>
      <c r="C40" s="66" t="s">
        <v>31</v>
      </c>
      <c r="D40" s="67" t="s">
        <v>228</v>
      </c>
      <c r="E40" s="68" t="s">
        <v>57</v>
      </c>
      <c r="F40" s="225">
        <v>1022</v>
      </c>
      <c r="G40" s="88"/>
      <c r="H40" s="88"/>
    </row>
    <row r="41" spans="1:8" ht="16.5" customHeight="1">
      <c r="B41" s="65">
        <v>29</v>
      </c>
      <c r="C41" s="66" t="s">
        <v>23</v>
      </c>
      <c r="D41" s="67" t="s">
        <v>229</v>
      </c>
      <c r="E41" s="68" t="s">
        <v>57</v>
      </c>
      <c r="F41" s="225">
        <v>1022</v>
      </c>
      <c r="G41" s="88"/>
      <c r="H41" s="88"/>
    </row>
    <row r="42" spans="1:8" ht="16.5" customHeight="1">
      <c r="B42" s="65">
        <v>30</v>
      </c>
      <c r="C42" s="66" t="s">
        <v>24</v>
      </c>
      <c r="D42" s="67" t="s">
        <v>230</v>
      </c>
      <c r="E42" s="68" t="s">
        <v>57</v>
      </c>
      <c r="F42" s="225">
        <v>705</v>
      </c>
      <c r="G42" s="88"/>
      <c r="H42" s="88"/>
    </row>
    <row r="43" spans="1:8" ht="16.5" customHeight="1">
      <c r="B43" s="65">
        <v>31</v>
      </c>
      <c r="C43" s="66" t="s">
        <v>45</v>
      </c>
      <c r="D43" s="67" t="s">
        <v>231</v>
      </c>
      <c r="E43" s="68" t="s">
        <v>57</v>
      </c>
      <c r="F43" s="225">
        <v>22</v>
      </c>
      <c r="G43" s="88"/>
      <c r="H43" s="88"/>
    </row>
    <row r="44" spans="1:8" ht="16.5" customHeight="1">
      <c r="B44" s="65">
        <v>32</v>
      </c>
      <c r="C44" s="66" t="s">
        <v>44</v>
      </c>
      <c r="D44" s="67" t="s">
        <v>270</v>
      </c>
      <c r="E44" s="68" t="s">
        <v>57</v>
      </c>
      <c r="F44" s="225">
        <v>50</v>
      </c>
      <c r="G44" s="88"/>
      <c r="H44" s="88"/>
    </row>
    <row r="45" spans="1:8" ht="16.5" customHeight="1">
      <c r="B45" s="65">
        <v>33</v>
      </c>
      <c r="C45" s="66" t="s">
        <v>51</v>
      </c>
      <c r="D45" s="67" t="s">
        <v>232</v>
      </c>
      <c r="E45" s="68" t="s">
        <v>57</v>
      </c>
      <c r="F45" s="225">
        <v>119</v>
      </c>
      <c r="G45" s="88"/>
      <c r="H45" s="88"/>
    </row>
    <row r="46" spans="1:8" ht="16.5" customHeight="1">
      <c r="B46" s="65">
        <v>34</v>
      </c>
      <c r="C46" s="66" t="s">
        <v>52</v>
      </c>
      <c r="D46" s="67" t="s">
        <v>260</v>
      </c>
      <c r="E46" s="68" t="s">
        <v>57</v>
      </c>
      <c r="F46" s="225">
        <v>708</v>
      </c>
      <c r="G46" s="88"/>
      <c r="H46" s="88"/>
    </row>
    <row r="47" spans="1:8" ht="16.5" customHeight="1">
      <c r="B47" s="65">
        <v>35</v>
      </c>
      <c r="C47" s="66" t="s">
        <v>53</v>
      </c>
      <c r="D47" s="67" t="s">
        <v>233</v>
      </c>
      <c r="E47" s="68" t="s">
        <v>57</v>
      </c>
      <c r="F47" s="225">
        <v>2036</v>
      </c>
      <c r="G47" s="88"/>
      <c r="H47" s="88"/>
    </row>
    <row r="48" spans="1:8" ht="16.5" customHeight="1">
      <c r="B48" s="65">
        <v>36</v>
      </c>
      <c r="C48" s="66" t="s">
        <v>32</v>
      </c>
      <c r="D48" s="67" t="s">
        <v>234</v>
      </c>
      <c r="E48" s="68" t="s">
        <v>57</v>
      </c>
      <c r="F48" s="225">
        <v>561</v>
      </c>
      <c r="G48" s="88"/>
      <c r="H48" s="88"/>
    </row>
    <row r="49" spans="1:8" ht="16.5" customHeight="1">
      <c r="B49" s="65">
        <v>37</v>
      </c>
      <c r="C49" s="66" t="s">
        <v>107</v>
      </c>
      <c r="D49" s="67" t="s">
        <v>235</v>
      </c>
      <c r="E49" s="68" t="s">
        <v>57</v>
      </c>
      <c r="F49" s="225">
        <v>1713</v>
      </c>
      <c r="G49" s="88"/>
      <c r="H49" s="88"/>
    </row>
    <row r="50" spans="1:8" ht="16.5" customHeight="1">
      <c r="B50" s="65">
        <v>38</v>
      </c>
      <c r="C50" s="66" t="s">
        <v>174</v>
      </c>
      <c r="D50" s="67" t="s">
        <v>236</v>
      </c>
      <c r="E50" s="68" t="s">
        <v>57</v>
      </c>
      <c r="F50" s="225">
        <v>721</v>
      </c>
      <c r="G50" s="88"/>
      <c r="H50" s="88"/>
    </row>
    <row r="51" spans="1:8" ht="16.5" customHeight="1">
      <c r="B51" s="65">
        <v>39</v>
      </c>
      <c r="C51" s="66" t="s">
        <v>30</v>
      </c>
      <c r="D51" s="67" t="s">
        <v>237</v>
      </c>
      <c r="E51" s="68" t="s">
        <v>57</v>
      </c>
      <c r="F51" s="225">
        <v>2036</v>
      </c>
      <c r="G51" s="88"/>
      <c r="H51" s="88"/>
    </row>
    <row r="52" spans="1:8" s="1" customFormat="1" ht="16.5" customHeight="1">
      <c r="A52" s="5"/>
      <c r="B52" s="65">
        <v>40</v>
      </c>
      <c r="C52" s="66" t="s">
        <v>48</v>
      </c>
      <c r="D52" s="67" t="s">
        <v>238</v>
      </c>
      <c r="E52" s="68" t="s">
        <v>57</v>
      </c>
      <c r="F52" s="225">
        <v>92</v>
      </c>
      <c r="G52" s="88"/>
      <c r="H52" s="88"/>
    </row>
    <row r="53" spans="1:8" s="11" customFormat="1" ht="16.5" customHeight="1">
      <c r="A53" s="5"/>
      <c r="B53" s="65">
        <v>41</v>
      </c>
      <c r="C53" s="66" t="s">
        <v>49</v>
      </c>
      <c r="D53" s="67" t="s">
        <v>239</v>
      </c>
      <c r="E53" s="68" t="s">
        <v>57</v>
      </c>
      <c r="F53" s="225">
        <v>548</v>
      </c>
      <c r="G53" s="88"/>
      <c r="H53" s="88"/>
    </row>
    <row r="54" spans="1:8" s="11" customFormat="1" ht="16.5" customHeight="1">
      <c r="A54" s="5"/>
      <c r="B54" s="65">
        <v>42</v>
      </c>
      <c r="C54" s="66" t="s">
        <v>187</v>
      </c>
      <c r="D54" s="67" t="s">
        <v>240</v>
      </c>
      <c r="E54" s="68" t="s">
        <v>57</v>
      </c>
      <c r="F54" s="225">
        <v>3</v>
      </c>
      <c r="G54" s="88"/>
      <c r="H54" s="88"/>
    </row>
    <row r="55" spans="1:8" ht="16.5" customHeight="1">
      <c r="B55" s="65">
        <v>43</v>
      </c>
      <c r="C55" s="66" t="s">
        <v>38</v>
      </c>
      <c r="D55" s="67" t="s">
        <v>241</v>
      </c>
      <c r="E55" s="68" t="s">
        <v>57</v>
      </c>
      <c r="F55" s="225">
        <v>121</v>
      </c>
      <c r="G55" s="88"/>
      <c r="H55" s="88"/>
    </row>
    <row r="56" spans="1:8" ht="16.5" customHeight="1">
      <c r="B56" s="65">
        <v>44</v>
      </c>
      <c r="C56" s="66" t="s">
        <v>192</v>
      </c>
      <c r="D56" s="67" t="s">
        <v>242</v>
      </c>
      <c r="E56" s="68" t="s">
        <v>57</v>
      </c>
      <c r="F56" s="225">
        <v>3</v>
      </c>
      <c r="G56" s="88"/>
      <c r="H56" s="88"/>
    </row>
    <row r="57" spans="1:8" s="1" customFormat="1" ht="16.5" customHeight="1">
      <c r="A57" s="5"/>
      <c r="B57" s="65">
        <v>45</v>
      </c>
      <c r="C57" s="66" t="s">
        <v>46</v>
      </c>
      <c r="D57" s="67" t="s">
        <v>243</v>
      </c>
      <c r="E57" s="68" t="s">
        <v>57</v>
      </c>
      <c r="F57" s="225">
        <v>3</v>
      </c>
      <c r="G57" s="88"/>
      <c r="H57" s="88"/>
    </row>
    <row r="58" spans="1:8" s="1" customFormat="1" ht="16.5" customHeight="1">
      <c r="A58" s="5"/>
      <c r="B58" s="65">
        <v>46</v>
      </c>
      <c r="C58" s="66" t="s">
        <v>19</v>
      </c>
      <c r="D58" s="67" t="s">
        <v>244</v>
      </c>
      <c r="E58" s="68" t="s">
        <v>57</v>
      </c>
      <c r="F58" s="225">
        <v>137</v>
      </c>
      <c r="G58" s="88"/>
      <c r="H58" s="88"/>
    </row>
    <row r="59" spans="1:8" s="1" customFormat="1" ht="16.5" customHeight="1">
      <c r="A59" s="5"/>
      <c r="B59" s="65">
        <v>47</v>
      </c>
      <c r="C59" s="66" t="s">
        <v>18</v>
      </c>
      <c r="D59" s="67" t="s">
        <v>245</v>
      </c>
      <c r="E59" s="68" t="s">
        <v>57</v>
      </c>
      <c r="F59" s="225">
        <v>96</v>
      </c>
      <c r="G59" s="88"/>
      <c r="H59" s="88"/>
    </row>
    <row r="60" spans="1:8" s="1" customFormat="1" ht="16.5" customHeight="1">
      <c r="A60" s="5"/>
      <c r="B60" s="65">
        <v>48</v>
      </c>
      <c r="C60" s="66" t="s">
        <v>20</v>
      </c>
      <c r="D60" s="67" t="s">
        <v>246</v>
      </c>
      <c r="E60" s="68" t="s">
        <v>57</v>
      </c>
      <c r="F60" s="225">
        <v>361</v>
      </c>
      <c r="G60" s="88"/>
      <c r="H60" s="88"/>
    </row>
    <row r="61" spans="1:8" s="1" customFormat="1" ht="16.5" customHeight="1">
      <c r="A61" s="5"/>
      <c r="B61" s="65">
        <v>49</v>
      </c>
      <c r="C61" s="66" t="s">
        <v>21</v>
      </c>
      <c r="D61" s="67" t="s">
        <v>247</v>
      </c>
      <c r="E61" s="68" t="s">
        <v>57</v>
      </c>
      <c r="F61" s="225">
        <v>1001</v>
      </c>
      <c r="G61" s="88"/>
      <c r="H61" s="88"/>
    </row>
    <row r="62" spans="1:8" ht="16.5" customHeight="1">
      <c r="B62" s="65">
        <v>50</v>
      </c>
      <c r="C62" s="66" t="s">
        <v>22</v>
      </c>
      <c r="D62" s="67" t="s">
        <v>248</v>
      </c>
      <c r="E62" s="68" t="s">
        <v>57</v>
      </c>
      <c r="F62" s="225">
        <v>712</v>
      </c>
      <c r="G62" s="88"/>
      <c r="H62" s="88"/>
    </row>
    <row r="63" spans="1:8" ht="16.5" customHeight="1">
      <c r="B63" s="65">
        <v>51</v>
      </c>
      <c r="C63" s="66" t="s">
        <v>40</v>
      </c>
      <c r="D63" s="67" t="s">
        <v>249</v>
      </c>
      <c r="E63" s="68" t="s">
        <v>57</v>
      </c>
      <c r="F63" s="225">
        <v>47</v>
      </c>
      <c r="G63" s="88"/>
      <c r="H63" s="88"/>
    </row>
    <row r="64" spans="1:8" s="1" customFormat="1" ht="16.5" customHeight="1">
      <c r="A64" s="5"/>
      <c r="B64" s="65">
        <v>52</v>
      </c>
      <c r="C64" s="66" t="s">
        <v>41</v>
      </c>
      <c r="D64" s="67" t="s">
        <v>250</v>
      </c>
      <c r="E64" s="68" t="s">
        <v>57</v>
      </c>
      <c r="F64" s="225">
        <v>3</v>
      </c>
      <c r="G64" s="88"/>
      <c r="H64" s="88"/>
    </row>
    <row r="65" spans="1:8" s="1" customFormat="1" ht="16.5" customHeight="1">
      <c r="A65" s="5"/>
      <c r="B65" s="65">
        <v>53</v>
      </c>
      <c r="C65" s="66" t="s">
        <v>42</v>
      </c>
      <c r="D65" s="67" t="s">
        <v>251</v>
      </c>
      <c r="E65" s="68" t="s">
        <v>57</v>
      </c>
      <c r="F65" s="225">
        <v>3</v>
      </c>
      <c r="G65" s="88"/>
      <c r="H65" s="88"/>
    </row>
    <row r="66" spans="1:8" ht="16.5" customHeight="1">
      <c r="B66" s="65">
        <v>54</v>
      </c>
      <c r="C66" s="66" t="s">
        <v>54</v>
      </c>
      <c r="D66" s="67" t="s">
        <v>252</v>
      </c>
      <c r="E66" s="68" t="s">
        <v>57</v>
      </c>
      <c r="F66" s="225">
        <v>22</v>
      </c>
      <c r="G66" s="88"/>
      <c r="H66" s="88"/>
    </row>
    <row r="67" spans="1:8" ht="16.5" customHeight="1">
      <c r="B67" s="65">
        <v>55</v>
      </c>
      <c r="C67" s="66" t="s">
        <v>43</v>
      </c>
      <c r="D67" s="67" t="s">
        <v>253</v>
      </c>
      <c r="E67" s="68" t="s">
        <v>57</v>
      </c>
      <c r="F67" s="225">
        <v>6</v>
      </c>
      <c r="G67" s="88"/>
      <c r="H67" s="88"/>
    </row>
    <row r="68" spans="1:8" s="1" customFormat="1" ht="16.5" customHeight="1">
      <c r="A68" s="5"/>
      <c r="B68" s="65">
        <v>56</v>
      </c>
      <c r="C68" s="66" t="s">
        <v>55</v>
      </c>
      <c r="D68" s="67" t="s">
        <v>254</v>
      </c>
      <c r="E68" s="68" t="s">
        <v>57</v>
      </c>
      <c r="F68" s="225">
        <v>3</v>
      </c>
      <c r="G68" s="88"/>
      <c r="H68" s="88"/>
    </row>
    <row r="69" spans="1:8" ht="16.5" customHeight="1">
      <c r="B69" s="65">
        <v>57</v>
      </c>
      <c r="C69" s="66" t="s">
        <v>0</v>
      </c>
      <c r="D69" s="69" t="s">
        <v>255</v>
      </c>
      <c r="E69" s="68" t="s">
        <v>57</v>
      </c>
      <c r="F69" s="225">
        <v>4</v>
      </c>
      <c r="G69" s="88"/>
      <c r="H69" s="88"/>
    </row>
    <row r="70" spans="1:8" ht="16.5" customHeight="1">
      <c r="B70" s="65">
        <v>58</v>
      </c>
      <c r="C70" s="66" t="s">
        <v>47</v>
      </c>
      <c r="D70" s="69" t="s">
        <v>256</v>
      </c>
      <c r="E70" s="68" t="s">
        <v>57</v>
      </c>
      <c r="F70" s="225">
        <v>6</v>
      </c>
      <c r="G70" s="88"/>
      <c r="H70" s="88"/>
    </row>
    <row r="71" spans="1:8" ht="16.5" customHeight="1">
      <c r="B71" s="65">
        <v>59</v>
      </c>
      <c r="C71" s="66" t="s">
        <v>34</v>
      </c>
      <c r="D71" s="67" t="s">
        <v>257</v>
      </c>
      <c r="E71" s="68" t="s">
        <v>57</v>
      </c>
      <c r="F71" s="225">
        <v>460</v>
      </c>
      <c r="G71" s="88"/>
      <c r="H71" s="88"/>
    </row>
    <row r="72" spans="1:8" ht="16.5" customHeight="1">
      <c r="B72" s="65">
        <v>60</v>
      </c>
      <c r="C72" s="66" t="s">
        <v>193</v>
      </c>
      <c r="D72" s="69" t="s">
        <v>258</v>
      </c>
      <c r="E72" s="68" t="s">
        <v>57</v>
      </c>
      <c r="F72" s="228">
        <v>612</v>
      </c>
      <c r="G72" s="88"/>
      <c r="H72" s="88"/>
    </row>
    <row r="73" spans="1:8" s="1" customFormat="1" ht="16.5" customHeight="1">
      <c r="A73" s="5"/>
      <c r="B73" s="70">
        <f>B72+1</f>
        <v>61</v>
      </c>
      <c r="C73" s="71" t="s">
        <v>35</v>
      </c>
      <c r="D73" s="72" t="s">
        <v>259</v>
      </c>
      <c r="E73" s="73" t="s">
        <v>57</v>
      </c>
      <c r="F73" s="229">
        <v>324</v>
      </c>
      <c r="G73" s="89"/>
      <c r="H73" s="89"/>
    </row>
    <row r="74" spans="1:8" ht="16.5" customHeight="1">
      <c r="B74" s="74"/>
      <c r="C74" s="75"/>
      <c r="D74" s="76"/>
      <c r="E74" s="76"/>
      <c r="F74" s="226"/>
      <c r="G74" s="230" t="s">
        <v>199</v>
      </c>
      <c r="H74" s="208">
        <f>SUM(H13:H73)</f>
        <v>0</v>
      </c>
    </row>
    <row r="75" spans="1:8" ht="16.5" customHeight="1">
      <c r="B75" s="74"/>
      <c r="C75" s="97"/>
      <c r="D75" s="76"/>
      <c r="E75" s="76"/>
      <c r="F75" s="77"/>
      <c r="G75" s="204"/>
      <c r="H75" s="205"/>
    </row>
    <row r="76" spans="1:8" ht="16.5" customHeight="1">
      <c r="B76" s="84" t="s">
        <v>200</v>
      </c>
      <c r="C76" s="218"/>
      <c r="D76" s="218"/>
      <c r="E76" s="218"/>
      <c r="F76" s="233"/>
      <c r="G76" s="221"/>
      <c r="H76" s="207"/>
    </row>
    <row r="77" spans="1:8" ht="16.5" customHeight="1">
      <c r="B77" s="80"/>
      <c r="C77" s="97"/>
      <c r="D77" s="97"/>
      <c r="E77" s="97"/>
      <c r="F77" s="169"/>
      <c r="G77" s="221"/>
      <c r="H77" s="207"/>
    </row>
    <row r="78" spans="1:8" ht="16.5" customHeight="1">
      <c r="B78" s="80"/>
      <c r="C78" s="97"/>
      <c r="D78" s="97"/>
      <c r="E78" s="97"/>
      <c r="F78" s="169"/>
      <c r="G78" s="221"/>
      <c r="H78" s="207"/>
    </row>
    <row r="79" spans="1:8" ht="16.5" customHeight="1">
      <c r="B79" s="74"/>
      <c r="C79" s="120">
        <f ca="1">+NOW()</f>
        <v>39790.761744328702</v>
      </c>
      <c r="D79" s="99"/>
      <c r="E79" s="99"/>
      <c r="F79" s="100"/>
      <c r="G79" s="206"/>
      <c r="H79" s="207"/>
    </row>
    <row r="80" spans="1:8" ht="16.5" customHeight="1">
      <c r="C80" s="120"/>
      <c r="D80" s="25"/>
      <c r="E80" s="58"/>
      <c r="F80" s="59"/>
      <c r="G80" s="8"/>
      <c r="H80" s="53"/>
    </row>
    <row r="81" spans="3:8" ht="16.5" customHeight="1">
      <c r="C81" s="60"/>
      <c r="D81" s="25"/>
      <c r="E81" s="58"/>
      <c r="F81" s="59"/>
      <c r="G81" s="8"/>
      <c r="H81" s="53"/>
    </row>
    <row r="82" spans="3:8" ht="16.5" customHeight="1">
      <c r="C82" s="48"/>
      <c r="D82" s="21"/>
      <c r="E82" s="21"/>
      <c r="G82" s="8"/>
      <c r="H82" s="53"/>
    </row>
    <row r="83" spans="3:8" ht="16.5" customHeight="1">
      <c r="C83" s="54"/>
      <c r="D83" s="55"/>
      <c r="E83" s="55"/>
      <c r="F83" s="56"/>
      <c r="G83" s="8"/>
      <c r="H83" s="53"/>
    </row>
    <row r="84" spans="3:8" ht="16.5" customHeight="1">
      <c r="C84" s="60"/>
      <c r="D84" s="57"/>
      <c r="E84" s="58"/>
      <c r="F84" s="59"/>
      <c r="G84" s="8"/>
      <c r="H84" s="53"/>
    </row>
    <row r="85" spans="3:8" ht="16.5" customHeight="1">
      <c r="C85" s="60"/>
      <c r="D85" s="25"/>
      <c r="E85" s="58"/>
      <c r="F85" s="59"/>
      <c r="G85" s="8"/>
      <c r="H85" s="53"/>
    </row>
    <row r="86" spans="3:8" ht="16.5" customHeight="1">
      <c r="C86" s="48"/>
      <c r="D86" s="21"/>
      <c r="E86" s="21"/>
      <c r="G86" s="8"/>
      <c r="H86" s="53"/>
    </row>
    <row r="87" spans="3:8" ht="21.75" customHeight="1">
      <c r="C87" s="48"/>
      <c r="D87" s="25"/>
      <c r="E87" s="21"/>
      <c r="F87" s="49"/>
      <c r="G87" s="8"/>
      <c r="H87" s="9"/>
    </row>
    <row r="88" spans="3:8">
      <c r="E88" s="10"/>
    </row>
    <row r="89" spans="3:8">
      <c r="E89" s="10"/>
    </row>
    <row r="90" spans="3:8">
      <c r="E90" s="10"/>
    </row>
    <row r="91" spans="3:8">
      <c r="E91" s="10"/>
    </row>
  </sheetData>
  <sheetProtection selectLockedCells="1" selectUnlockedCells="1"/>
  <mergeCells count="2">
    <mergeCell ref="B4:H4"/>
    <mergeCell ref="B2:H2"/>
  </mergeCells>
  <phoneticPr fontId="20" type="noConversion"/>
  <printOptions horizontalCentered="1"/>
  <pageMargins left="0.35433070866141736" right="0.11811023622047245" top="0.39370078740157483" bottom="0.55118110236220474" header="0" footer="0.55118110236220474"/>
  <pageSetup paperSize="9" scale="55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9"/>
  <dimension ref="A1:Z72"/>
  <sheetViews>
    <sheetView view="pageBreakPreview" zoomScale="75" zoomScaleNormal="90" zoomScaleSheetLayoutView="75" workbookViewId="0">
      <selection activeCell="G5" sqref="G5:I5"/>
    </sheetView>
  </sheetViews>
  <sheetFormatPr baseColWidth="10" defaultRowHeight="15"/>
  <cols>
    <col min="1" max="1" width="5.77734375" style="13" customWidth="1"/>
    <col min="2" max="2" width="9.6640625" style="31" customWidth="1"/>
    <col min="3" max="3" width="51.21875" style="13" customWidth="1"/>
    <col min="4" max="4" width="5.109375" style="31" customWidth="1"/>
    <col min="5" max="5" width="10" style="13" hidden="1" customWidth="1"/>
    <col min="6" max="6" width="9.6640625" style="13" hidden="1" customWidth="1"/>
    <col min="7" max="7" width="9.77734375" style="31" customWidth="1"/>
    <col min="8" max="8" width="10.44140625" style="31" customWidth="1"/>
    <col min="9" max="10" width="10.77734375" style="31" customWidth="1"/>
    <col min="11" max="16384" width="11.5546875" style="13"/>
  </cols>
  <sheetData>
    <row r="1" spans="1:26" ht="20.25">
      <c r="B1" s="257" t="s">
        <v>274</v>
      </c>
      <c r="C1" s="257"/>
      <c r="D1" s="257"/>
      <c r="E1" s="257"/>
      <c r="F1" s="257"/>
      <c r="G1" s="257"/>
      <c r="H1" s="257"/>
      <c r="I1" s="257"/>
      <c r="J1" s="223"/>
    </row>
    <row r="2" spans="1:26" ht="15" customHeight="1">
      <c r="B2" s="18"/>
      <c r="C2" s="2"/>
      <c r="D2" s="27"/>
      <c r="E2" s="6"/>
      <c r="F2" s="6"/>
      <c r="G2" s="27"/>
      <c r="H2" s="28"/>
    </row>
    <row r="3" spans="1:26" s="5" customFormat="1" ht="15" customHeight="1">
      <c r="A3" s="74"/>
      <c r="B3" s="256" t="str">
        <f>MATERIAL!B4</f>
        <v>PROYECTO DE ELECTRIFICACION  EBENEZER - MACUMA - TAISHA</v>
      </c>
      <c r="C3" s="256"/>
      <c r="D3" s="256"/>
      <c r="E3" s="258"/>
      <c r="F3" s="258"/>
      <c r="G3" s="256"/>
      <c r="H3" s="256"/>
      <c r="I3" s="256"/>
      <c r="J3" s="222"/>
      <c r="K3" s="2"/>
      <c r="L3" s="2"/>
      <c r="M3" s="2"/>
      <c r="N3" s="2"/>
      <c r="O3" s="2"/>
      <c r="P3" s="2"/>
      <c r="Q3" s="2"/>
      <c r="R3" s="3"/>
      <c r="S3" s="12"/>
      <c r="T3" s="12"/>
      <c r="U3" s="12"/>
      <c r="V3" s="12"/>
      <c r="W3" s="12"/>
      <c r="X3" s="12"/>
      <c r="Y3" s="12"/>
      <c r="Z3" s="12"/>
    </row>
    <row r="4" spans="1:26" s="5" customFormat="1" ht="15" customHeight="1">
      <c r="B4" s="101"/>
      <c r="C4" s="101"/>
      <c r="D4" s="101"/>
      <c r="E4" s="102"/>
      <c r="F4" s="102"/>
      <c r="G4" s="101"/>
      <c r="H4" s="101"/>
      <c r="I4" s="101"/>
      <c r="J4" s="101"/>
      <c r="K4" s="2"/>
      <c r="L4" s="2"/>
      <c r="M4" s="2"/>
      <c r="N4" s="2"/>
      <c r="O4" s="2"/>
      <c r="P4" s="2"/>
      <c r="Q4" s="2"/>
      <c r="R4" s="3"/>
      <c r="S4" s="12"/>
      <c r="T4" s="12"/>
      <c r="U4" s="12"/>
      <c r="V4" s="12"/>
      <c r="W4" s="12"/>
      <c r="X4" s="12"/>
      <c r="Y4" s="12"/>
      <c r="Z4" s="12"/>
    </row>
    <row r="5" spans="1:26" s="5" customFormat="1" ht="15" customHeight="1">
      <c r="B5" s="103" t="s">
        <v>183</v>
      </c>
      <c r="C5" s="82" t="s">
        <v>184</v>
      </c>
      <c r="D5" s="103"/>
      <c r="E5" s="103"/>
      <c r="F5" s="103"/>
      <c r="G5" s="103"/>
      <c r="H5" s="103"/>
      <c r="I5" s="105"/>
      <c r="J5" s="105"/>
      <c r="K5" s="2"/>
      <c r="L5" s="2"/>
      <c r="M5" s="2"/>
      <c r="N5" s="2"/>
      <c r="O5" s="2"/>
      <c r="P5" s="2"/>
      <c r="Q5" s="2"/>
      <c r="R5" s="3"/>
      <c r="S5" s="12"/>
      <c r="T5" s="12"/>
      <c r="U5" s="12"/>
      <c r="V5" s="12"/>
      <c r="W5" s="12"/>
      <c r="X5" s="12"/>
      <c r="Y5" s="12"/>
      <c r="Z5" s="12"/>
    </row>
    <row r="6" spans="1:26" s="5" customFormat="1" ht="15" customHeight="1">
      <c r="B6" s="103" t="s">
        <v>185</v>
      </c>
      <c r="C6" s="82" t="s">
        <v>186</v>
      </c>
      <c r="D6" s="104"/>
      <c r="E6" s="103"/>
      <c r="F6" s="103"/>
      <c r="G6" s="104"/>
      <c r="H6" s="103"/>
      <c r="I6" s="105"/>
      <c r="J6" s="105"/>
      <c r="K6" s="2"/>
      <c r="L6" s="2"/>
      <c r="M6" s="2"/>
      <c r="N6" s="2"/>
      <c r="O6" s="2"/>
      <c r="P6" s="2"/>
      <c r="Q6" s="2"/>
      <c r="R6" s="3"/>
      <c r="S6" s="12"/>
      <c r="T6" s="12"/>
      <c r="U6" s="12"/>
      <c r="V6" s="12"/>
      <c r="W6" s="12"/>
      <c r="X6" s="12"/>
      <c r="Y6" s="12"/>
      <c r="Z6" s="12"/>
    </row>
    <row r="7" spans="1:26" s="5" customFormat="1" ht="15" customHeight="1">
      <c r="B7" s="103"/>
      <c r="C7" s="82"/>
      <c r="D7" s="104"/>
      <c r="E7" s="103"/>
      <c r="F7" s="103"/>
      <c r="G7" s="104"/>
      <c r="H7" s="103"/>
      <c r="I7" s="105"/>
      <c r="J7" s="105"/>
      <c r="K7" s="2"/>
      <c r="L7" s="2"/>
      <c r="M7" s="2"/>
      <c r="N7" s="2"/>
      <c r="O7" s="2"/>
      <c r="P7" s="2"/>
      <c r="Q7" s="2"/>
      <c r="R7" s="3"/>
      <c r="S7" s="12"/>
      <c r="T7" s="12"/>
      <c r="U7" s="12"/>
      <c r="V7" s="12"/>
      <c r="W7" s="12"/>
      <c r="X7" s="12"/>
      <c r="Y7" s="12"/>
      <c r="Z7" s="12"/>
    </row>
    <row r="8" spans="1:26" s="5" customFormat="1" ht="15" customHeight="1">
      <c r="B8" s="26"/>
      <c r="C8" s="12"/>
      <c r="D8" s="42"/>
      <c r="E8" s="15"/>
      <c r="F8" s="15"/>
      <c r="G8" s="32"/>
      <c r="H8" s="32"/>
      <c r="I8" s="26"/>
      <c r="J8" s="26"/>
      <c r="K8" s="2"/>
      <c r="L8" s="2"/>
      <c r="M8" s="2"/>
      <c r="N8" s="2"/>
      <c r="O8" s="2"/>
      <c r="P8" s="2"/>
      <c r="Q8" s="2"/>
      <c r="R8" s="3"/>
      <c r="S8" s="17"/>
      <c r="T8" s="17"/>
      <c r="U8" s="17"/>
      <c r="V8" s="17"/>
      <c r="W8" s="17"/>
      <c r="X8" s="17"/>
      <c r="Y8" s="12"/>
      <c r="Z8" s="12"/>
    </row>
    <row r="9" spans="1:26" ht="15" customHeight="1">
      <c r="B9" s="24" t="s">
        <v>262</v>
      </c>
      <c r="C9" s="24"/>
      <c r="D9" s="28"/>
      <c r="E9" s="12"/>
      <c r="F9" s="12"/>
      <c r="G9" s="28"/>
      <c r="H9" s="28"/>
      <c r="I9" s="33"/>
      <c r="J9" s="33"/>
    </row>
    <row r="10" spans="1:26" ht="15" customHeight="1">
      <c r="B10" s="28"/>
      <c r="C10" s="43"/>
      <c r="D10" s="28"/>
      <c r="E10" s="12"/>
      <c r="F10" s="12"/>
      <c r="G10" s="28"/>
      <c r="H10" s="28"/>
      <c r="I10" s="33"/>
      <c r="J10" s="33"/>
    </row>
    <row r="11" spans="1:26" ht="15" customHeight="1">
      <c r="A11" s="255" t="s">
        <v>276</v>
      </c>
      <c r="B11" s="45" t="s">
        <v>277</v>
      </c>
      <c r="C11" s="45" t="s">
        <v>158</v>
      </c>
      <c r="D11" s="45" t="s">
        <v>159</v>
      </c>
      <c r="E11" s="45" t="s">
        <v>169</v>
      </c>
      <c r="F11" s="45" t="s">
        <v>170</v>
      </c>
      <c r="G11" s="45" t="s">
        <v>182</v>
      </c>
      <c r="H11" s="45" t="s">
        <v>167</v>
      </c>
      <c r="I11" s="45" t="s">
        <v>188</v>
      </c>
      <c r="J11" s="210"/>
      <c r="K11" s="19"/>
    </row>
    <row r="12" spans="1:26" ht="15" customHeight="1">
      <c r="B12" s="44"/>
      <c r="C12" s="51"/>
      <c r="D12" s="44"/>
      <c r="E12" s="44"/>
      <c r="F12" s="44"/>
      <c r="G12" s="44"/>
      <c r="H12" s="44"/>
      <c r="I12" s="44"/>
      <c r="J12" s="210"/>
      <c r="K12" s="19"/>
    </row>
    <row r="13" spans="1:26" ht="15" customHeight="1">
      <c r="A13" s="46">
        <v>1</v>
      </c>
      <c r="B13" s="106" t="s">
        <v>109</v>
      </c>
      <c r="C13" s="107" t="s">
        <v>58</v>
      </c>
      <c r="D13" s="108" t="s">
        <v>59</v>
      </c>
      <c r="E13" s="109"/>
      <c r="F13" s="109"/>
      <c r="G13" s="234">
        <v>81.760000000000005</v>
      </c>
      <c r="H13" s="110"/>
      <c r="I13" s="110"/>
      <c r="J13" s="251"/>
      <c r="K13" s="19"/>
    </row>
    <row r="14" spans="1:26">
      <c r="A14" s="47">
        <v>2</v>
      </c>
      <c r="B14" s="111" t="s">
        <v>3</v>
      </c>
      <c r="C14" s="112" t="s">
        <v>4</v>
      </c>
      <c r="D14" s="113" t="s">
        <v>59</v>
      </c>
      <c r="E14" s="67"/>
      <c r="F14" s="67"/>
      <c r="G14" s="83">
        <f>+G13</f>
        <v>81.760000000000005</v>
      </c>
      <c r="H14" s="86"/>
      <c r="I14" s="86"/>
      <c r="J14" s="251"/>
      <c r="K14" s="19"/>
    </row>
    <row r="15" spans="1:26">
      <c r="A15" s="47">
        <v>3</v>
      </c>
      <c r="B15" s="114" t="s">
        <v>110</v>
      </c>
      <c r="C15" s="112" t="s">
        <v>60</v>
      </c>
      <c r="D15" s="113" t="s">
        <v>59</v>
      </c>
      <c r="E15" s="67"/>
      <c r="F15" s="67"/>
      <c r="G15" s="83">
        <f>+MATERIAL!F32/1000</f>
        <v>5.923</v>
      </c>
      <c r="H15" s="86"/>
      <c r="I15" s="86"/>
      <c r="J15" s="251"/>
      <c r="K15" s="19"/>
    </row>
    <row r="16" spans="1:26">
      <c r="A16" s="47">
        <v>4</v>
      </c>
      <c r="B16" s="114" t="s">
        <v>111</v>
      </c>
      <c r="C16" s="112" t="s">
        <v>61</v>
      </c>
      <c r="D16" s="113" t="s">
        <v>59</v>
      </c>
      <c r="E16" s="67"/>
      <c r="F16" s="67"/>
      <c r="G16" s="83">
        <f>+MATERIAL!F31/1000</f>
        <v>13.397</v>
      </c>
      <c r="H16" s="86"/>
      <c r="I16" s="86"/>
      <c r="J16" s="251"/>
      <c r="K16" s="19"/>
    </row>
    <row r="17" spans="1:11">
      <c r="A17" s="47">
        <v>5</v>
      </c>
      <c r="B17" s="114" t="s">
        <v>112</v>
      </c>
      <c r="C17" s="112" t="s">
        <v>62</v>
      </c>
      <c r="D17" s="113" t="s">
        <v>59</v>
      </c>
      <c r="E17" s="67"/>
      <c r="F17" s="67"/>
      <c r="G17" s="83">
        <f>+MATERIAL!F33/1000</f>
        <v>83.326999999999998</v>
      </c>
      <c r="H17" s="86"/>
      <c r="I17" s="86"/>
      <c r="J17" s="251"/>
      <c r="K17" s="19"/>
    </row>
    <row r="18" spans="1:11">
      <c r="A18" s="47">
        <v>6</v>
      </c>
      <c r="B18" s="114" t="s">
        <v>113</v>
      </c>
      <c r="C18" s="112" t="s">
        <v>63</v>
      </c>
      <c r="D18" s="113" t="s">
        <v>59</v>
      </c>
      <c r="E18" s="67"/>
      <c r="F18" s="67"/>
      <c r="G18" s="83">
        <f>+MATERIAL!F34/1000</f>
        <v>245.10300000000001</v>
      </c>
      <c r="H18" s="86"/>
      <c r="I18" s="86"/>
      <c r="J18" s="251"/>
      <c r="K18" s="19"/>
    </row>
    <row r="19" spans="1:11">
      <c r="A19" s="47">
        <v>7</v>
      </c>
      <c r="B19" s="114" t="s">
        <v>114</v>
      </c>
      <c r="C19" s="112" t="s">
        <v>64</v>
      </c>
      <c r="D19" s="113" t="s">
        <v>159</v>
      </c>
      <c r="E19" s="67"/>
      <c r="F19" s="67"/>
      <c r="G19" s="113">
        <v>5</v>
      </c>
      <c r="H19" s="86"/>
      <c r="I19" s="86"/>
      <c r="J19" s="251"/>
      <c r="K19" s="19"/>
    </row>
    <row r="20" spans="1:11">
      <c r="A20" s="47">
        <v>8</v>
      </c>
      <c r="B20" s="114" t="s">
        <v>116</v>
      </c>
      <c r="C20" s="112" t="s">
        <v>66</v>
      </c>
      <c r="D20" s="113" t="s">
        <v>159</v>
      </c>
      <c r="E20" s="67"/>
      <c r="F20" s="67"/>
      <c r="G20" s="113">
        <v>9</v>
      </c>
      <c r="H20" s="86"/>
      <c r="I20" s="86"/>
      <c r="J20" s="251"/>
      <c r="K20" s="19"/>
    </row>
    <row r="21" spans="1:11">
      <c r="A21" s="47">
        <v>10</v>
      </c>
      <c r="B21" s="114" t="s">
        <v>121</v>
      </c>
      <c r="C21" s="112" t="s">
        <v>71</v>
      </c>
      <c r="D21" s="113" t="s">
        <v>159</v>
      </c>
      <c r="E21" s="67"/>
      <c r="F21" s="67"/>
      <c r="G21" s="113">
        <v>502</v>
      </c>
      <c r="H21" s="86"/>
      <c r="I21" s="86"/>
      <c r="J21" s="251"/>
      <c r="K21" s="19"/>
    </row>
    <row r="22" spans="1:11">
      <c r="A22" s="47">
        <v>11</v>
      </c>
      <c r="B22" s="114" t="s">
        <v>122</v>
      </c>
      <c r="C22" s="112" t="s">
        <v>72</v>
      </c>
      <c r="D22" s="113" t="s">
        <v>159</v>
      </c>
      <c r="E22" s="67"/>
      <c r="F22" s="67"/>
      <c r="G22" s="113">
        <v>101</v>
      </c>
      <c r="H22" s="86"/>
      <c r="I22" s="86"/>
      <c r="J22" s="251"/>
      <c r="K22" s="19"/>
    </row>
    <row r="23" spans="1:11">
      <c r="A23" s="47">
        <v>12</v>
      </c>
      <c r="B23" s="114" t="s">
        <v>175</v>
      </c>
      <c r="C23" s="112" t="s">
        <v>73</v>
      </c>
      <c r="D23" s="113" t="s">
        <v>159</v>
      </c>
      <c r="E23" s="67"/>
      <c r="F23" s="67"/>
      <c r="G23" s="113">
        <v>115</v>
      </c>
      <c r="H23" s="86"/>
      <c r="I23" s="86"/>
      <c r="J23" s="251"/>
      <c r="K23" s="19"/>
    </row>
    <row r="24" spans="1:11">
      <c r="A24" s="47">
        <v>13</v>
      </c>
      <c r="B24" s="114" t="s">
        <v>123</v>
      </c>
      <c r="C24" s="112" t="s">
        <v>74</v>
      </c>
      <c r="D24" s="113" t="s">
        <v>159</v>
      </c>
      <c r="E24" s="67"/>
      <c r="F24" s="67"/>
      <c r="G24" s="113">
        <v>2</v>
      </c>
      <c r="H24" s="86"/>
      <c r="I24" s="86"/>
      <c r="J24" s="251"/>
      <c r="K24" s="19"/>
    </row>
    <row r="25" spans="1:11">
      <c r="A25" s="47">
        <v>14</v>
      </c>
      <c r="B25" s="114" t="s">
        <v>124</v>
      </c>
      <c r="C25" s="112" t="s">
        <v>75</v>
      </c>
      <c r="D25" s="113" t="s">
        <v>159</v>
      </c>
      <c r="E25" s="67"/>
      <c r="F25" s="67"/>
      <c r="G25" s="113">
        <v>16</v>
      </c>
      <c r="H25" s="86"/>
      <c r="I25" s="86"/>
      <c r="J25" s="251"/>
      <c r="K25" s="19"/>
    </row>
    <row r="26" spans="1:11">
      <c r="A26" s="47">
        <v>15</v>
      </c>
      <c r="B26" s="114" t="s">
        <v>125</v>
      </c>
      <c r="C26" s="112" t="s">
        <v>76</v>
      </c>
      <c r="D26" s="113" t="s">
        <v>159</v>
      </c>
      <c r="E26" s="67"/>
      <c r="F26" s="67"/>
      <c r="G26" s="113">
        <v>2</v>
      </c>
      <c r="H26" s="86"/>
      <c r="I26" s="86"/>
      <c r="J26" s="251"/>
      <c r="K26" s="19"/>
    </row>
    <row r="27" spans="1:11">
      <c r="A27" s="47">
        <v>16</v>
      </c>
      <c r="B27" s="114" t="s">
        <v>126</v>
      </c>
      <c r="C27" s="112" t="s">
        <v>77</v>
      </c>
      <c r="D27" s="113" t="s">
        <v>159</v>
      </c>
      <c r="E27" s="67"/>
      <c r="F27" s="67"/>
      <c r="G27" s="113">
        <v>33</v>
      </c>
      <c r="H27" s="86"/>
      <c r="I27" s="86"/>
      <c r="J27" s="251"/>
      <c r="K27" s="19"/>
    </row>
    <row r="28" spans="1:11">
      <c r="A28" s="47">
        <v>17</v>
      </c>
      <c r="B28" s="114" t="s">
        <v>127</v>
      </c>
      <c r="C28" s="112" t="s">
        <v>78</v>
      </c>
      <c r="D28" s="113" t="s">
        <v>159</v>
      </c>
      <c r="E28" s="67"/>
      <c r="F28" s="67"/>
      <c r="G28" s="113">
        <v>4</v>
      </c>
      <c r="H28" s="86"/>
      <c r="I28" s="86"/>
      <c r="J28" s="251"/>
      <c r="K28" s="19"/>
    </row>
    <row r="29" spans="1:11">
      <c r="A29" s="47">
        <v>18</v>
      </c>
      <c r="B29" s="114" t="s">
        <v>128</v>
      </c>
      <c r="C29" s="112" t="s">
        <v>79</v>
      </c>
      <c r="D29" s="113" t="s">
        <v>159</v>
      </c>
      <c r="E29" s="67"/>
      <c r="F29" s="67"/>
      <c r="G29" s="113">
        <v>2</v>
      </c>
      <c r="H29" s="86"/>
      <c r="I29" s="86"/>
      <c r="J29" s="251"/>
      <c r="K29" s="19"/>
    </row>
    <row r="30" spans="1:11">
      <c r="A30" s="47">
        <v>19</v>
      </c>
      <c r="B30" s="114" t="s">
        <v>129</v>
      </c>
      <c r="C30" s="112" t="s">
        <v>80</v>
      </c>
      <c r="D30" s="113" t="s">
        <v>159</v>
      </c>
      <c r="E30" s="67"/>
      <c r="F30" s="67"/>
      <c r="G30" s="113">
        <f>424+20</f>
        <v>444</v>
      </c>
      <c r="H30" s="86"/>
      <c r="I30" s="86"/>
      <c r="J30" s="251"/>
      <c r="K30" s="19"/>
    </row>
    <row r="31" spans="1:11">
      <c r="A31" s="47">
        <v>20</v>
      </c>
      <c r="B31" s="114" t="s">
        <v>130</v>
      </c>
      <c r="C31" s="112" t="s">
        <v>81</v>
      </c>
      <c r="D31" s="113" t="s">
        <v>159</v>
      </c>
      <c r="E31" s="67"/>
      <c r="F31" s="67"/>
      <c r="G31" s="113">
        <v>1</v>
      </c>
      <c r="H31" s="86"/>
      <c r="I31" s="86"/>
      <c r="J31" s="251"/>
      <c r="K31" s="19"/>
    </row>
    <row r="32" spans="1:11">
      <c r="A32" s="47">
        <v>21</v>
      </c>
      <c r="B32" s="114" t="s">
        <v>131</v>
      </c>
      <c r="C32" s="112" t="s">
        <v>82</v>
      </c>
      <c r="D32" s="113" t="s">
        <v>159</v>
      </c>
      <c r="E32" s="67"/>
      <c r="F32" s="67"/>
      <c r="G32" s="113">
        <v>88</v>
      </c>
      <c r="H32" s="86"/>
      <c r="I32" s="86"/>
      <c r="J32" s="251"/>
      <c r="K32" s="19"/>
    </row>
    <row r="33" spans="1:11">
      <c r="A33" s="47">
        <v>23</v>
      </c>
      <c r="B33" s="114" t="s">
        <v>132</v>
      </c>
      <c r="C33" s="112" t="s">
        <v>83</v>
      </c>
      <c r="D33" s="113" t="s">
        <v>159</v>
      </c>
      <c r="E33" s="67"/>
      <c r="F33" s="67"/>
      <c r="G33" s="113">
        <f>66+2</f>
        <v>68</v>
      </c>
      <c r="H33" s="86"/>
      <c r="I33" s="86"/>
      <c r="J33" s="251"/>
      <c r="K33" s="19"/>
    </row>
    <row r="34" spans="1:11">
      <c r="A34" s="47">
        <v>24</v>
      </c>
      <c r="B34" s="114" t="s">
        <v>133</v>
      </c>
      <c r="C34" s="112" t="s">
        <v>84</v>
      </c>
      <c r="D34" s="113" t="s">
        <v>159</v>
      </c>
      <c r="E34" s="67"/>
      <c r="F34" s="67"/>
      <c r="G34" s="113">
        <v>125</v>
      </c>
      <c r="H34" s="86"/>
      <c r="I34" s="86"/>
      <c r="J34" s="251"/>
      <c r="K34" s="19"/>
    </row>
    <row r="35" spans="1:11">
      <c r="A35" s="47">
        <v>25</v>
      </c>
      <c r="B35" s="114" t="s">
        <v>134</v>
      </c>
      <c r="C35" s="112" t="s">
        <v>85</v>
      </c>
      <c r="D35" s="113" t="s">
        <v>159</v>
      </c>
      <c r="E35" s="67"/>
      <c r="F35" s="67"/>
      <c r="G35" s="113">
        <v>3</v>
      </c>
      <c r="H35" s="86"/>
      <c r="I35" s="86"/>
      <c r="J35" s="251"/>
      <c r="K35" s="19"/>
    </row>
    <row r="36" spans="1:11">
      <c r="A36" s="47">
        <v>26</v>
      </c>
      <c r="B36" s="114" t="s">
        <v>135</v>
      </c>
      <c r="C36" s="112" t="s">
        <v>86</v>
      </c>
      <c r="D36" s="113" t="s">
        <v>159</v>
      </c>
      <c r="E36" s="67"/>
      <c r="F36" s="67"/>
      <c r="G36" s="113">
        <v>1</v>
      </c>
      <c r="H36" s="86"/>
      <c r="I36" s="86"/>
      <c r="J36" s="251"/>
      <c r="K36" s="19"/>
    </row>
    <row r="37" spans="1:11">
      <c r="A37" s="47">
        <v>27</v>
      </c>
      <c r="B37" s="114" t="s">
        <v>136</v>
      </c>
      <c r="C37" s="112" t="s">
        <v>87</v>
      </c>
      <c r="D37" s="113" t="s">
        <v>159</v>
      </c>
      <c r="E37" s="67"/>
      <c r="F37" s="67"/>
      <c r="G37" s="113">
        <v>2</v>
      </c>
      <c r="H37" s="86"/>
      <c r="I37" s="86"/>
      <c r="J37" s="251"/>
      <c r="K37" s="19"/>
    </row>
    <row r="38" spans="1:11">
      <c r="A38" s="47">
        <v>28</v>
      </c>
      <c r="B38" s="114" t="s">
        <v>137</v>
      </c>
      <c r="C38" s="112" t="s">
        <v>88</v>
      </c>
      <c r="D38" s="113" t="s">
        <v>159</v>
      </c>
      <c r="E38" s="67"/>
      <c r="F38" s="67"/>
      <c r="G38" s="113">
        <v>2</v>
      </c>
      <c r="H38" s="86"/>
      <c r="I38" s="86"/>
      <c r="J38" s="251"/>
      <c r="K38" s="19"/>
    </row>
    <row r="39" spans="1:11">
      <c r="A39" s="47">
        <v>29</v>
      </c>
      <c r="B39" s="114" t="s">
        <v>138</v>
      </c>
      <c r="C39" s="112" t="s">
        <v>89</v>
      </c>
      <c r="D39" s="113" t="s">
        <v>159</v>
      </c>
      <c r="E39" s="67"/>
      <c r="F39" s="67"/>
      <c r="G39" s="113">
        <v>2</v>
      </c>
      <c r="H39" s="86"/>
      <c r="I39" s="86"/>
      <c r="J39" s="251"/>
      <c r="K39" s="19"/>
    </row>
    <row r="40" spans="1:11">
      <c r="A40" s="47">
        <v>31</v>
      </c>
      <c r="B40" s="114" t="s">
        <v>139</v>
      </c>
      <c r="C40" s="112" t="s">
        <v>90</v>
      </c>
      <c r="D40" s="113" t="s">
        <v>159</v>
      </c>
      <c r="E40" s="67"/>
      <c r="F40" s="67"/>
      <c r="G40" s="113">
        <v>2</v>
      </c>
      <c r="H40" s="86"/>
      <c r="I40" s="86"/>
      <c r="J40" s="251"/>
      <c r="K40" s="19"/>
    </row>
    <row r="41" spans="1:11">
      <c r="A41" s="47">
        <v>32</v>
      </c>
      <c r="B41" s="114" t="s">
        <v>140</v>
      </c>
      <c r="C41" s="112" t="s">
        <v>91</v>
      </c>
      <c r="D41" s="113" t="s">
        <v>159</v>
      </c>
      <c r="E41" s="67"/>
      <c r="F41" s="67"/>
      <c r="G41" s="113">
        <f>+MATERIAL!F44</f>
        <v>50</v>
      </c>
      <c r="H41" s="86"/>
      <c r="I41" s="86"/>
      <c r="J41" s="251"/>
      <c r="K41" s="19"/>
    </row>
    <row r="42" spans="1:11">
      <c r="A42" s="47">
        <v>33</v>
      </c>
      <c r="B42" s="114" t="s">
        <v>141</v>
      </c>
      <c r="C42" s="112" t="s">
        <v>92</v>
      </c>
      <c r="D42" s="113" t="s">
        <v>159</v>
      </c>
      <c r="E42" s="67"/>
      <c r="F42" s="67"/>
      <c r="G42" s="113">
        <f>+MATERIAL!F43</f>
        <v>22</v>
      </c>
      <c r="H42" s="86"/>
      <c r="I42" s="86"/>
      <c r="J42" s="251"/>
      <c r="K42" s="19"/>
    </row>
    <row r="43" spans="1:11">
      <c r="A43" s="47">
        <v>34</v>
      </c>
      <c r="B43" s="114" t="s">
        <v>142</v>
      </c>
      <c r="C43" s="112" t="s">
        <v>93</v>
      </c>
      <c r="D43" s="113" t="s">
        <v>159</v>
      </c>
      <c r="E43" s="67"/>
      <c r="F43" s="67"/>
      <c r="G43" s="113">
        <f>+MATERIAL!F57</f>
        <v>3</v>
      </c>
      <c r="H43" s="86"/>
      <c r="I43" s="86"/>
      <c r="J43" s="251"/>
      <c r="K43" s="19"/>
    </row>
    <row r="44" spans="1:11">
      <c r="A44" s="47">
        <v>35</v>
      </c>
      <c r="B44" s="114" t="s">
        <v>143</v>
      </c>
      <c r="C44" s="112" t="s">
        <v>94</v>
      </c>
      <c r="D44" s="113" t="s">
        <v>159</v>
      </c>
      <c r="E44" s="115"/>
      <c r="F44" s="115"/>
      <c r="G44" s="113">
        <v>161</v>
      </c>
      <c r="H44" s="86"/>
      <c r="I44" s="86"/>
      <c r="J44" s="251"/>
      <c r="K44" s="19"/>
    </row>
    <row r="45" spans="1:11">
      <c r="A45" s="47">
        <v>36</v>
      </c>
      <c r="B45" s="114" t="s">
        <v>168</v>
      </c>
      <c r="C45" s="112" t="s">
        <v>189</v>
      </c>
      <c r="D45" s="113" t="s">
        <v>159</v>
      </c>
      <c r="E45" s="67"/>
      <c r="F45" s="67"/>
      <c r="G45" s="113">
        <f>+MATERIAL!F54</f>
        <v>3</v>
      </c>
      <c r="H45" s="86"/>
      <c r="I45" s="86"/>
      <c r="J45" s="251"/>
      <c r="K45" s="19"/>
    </row>
    <row r="46" spans="1:11">
      <c r="A46" s="47">
        <v>37</v>
      </c>
      <c r="B46" s="114" t="s">
        <v>144</v>
      </c>
      <c r="C46" s="112" t="s">
        <v>95</v>
      </c>
      <c r="D46" s="113" t="s">
        <v>159</v>
      </c>
      <c r="E46" s="67"/>
      <c r="F46" s="67"/>
      <c r="G46" s="113">
        <f>+MATERIAL!F55</f>
        <v>121</v>
      </c>
      <c r="H46" s="86"/>
      <c r="I46" s="86"/>
      <c r="J46" s="251"/>
      <c r="K46" s="19"/>
    </row>
    <row r="47" spans="1:11">
      <c r="A47" s="47">
        <v>38</v>
      </c>
      <c r="B47" s="114" t="s">
        <v>145</v>
      </c>
      <c r="C47" s="112" t="s">
        <v>96</v>
      </c>
      <c r="D47" s="113" t="s">
        <v>159</v>
      </c>
      <c r="E47" s="67"/>
      <c r="F47" s="67"/>
      <c r="G47" s="113">
        <f>+MATERIAL!F52+MATERIAL!F53+MATERIAL!F54+MATERIAL!F55</f>
        <v>764</v>
      </c>
      <c r="H47" s="86"/>
      <c r="I47" s="86"/>
      <c r="J47" s="251"/>
      <c r="K47" s="19"/>
    </row>
    <row r="48" spans="1:11">
      <c r="A48" s="47">
        <v>39</v>
      </c>
      <c r="B48" s="114" t="s">
        <v>146</v>
      </c>
      <c r="C48" s="112" t="s">
        <v>97</v>
      </c>
      <c r="D48" s="113" t="s">
        <v>159</v>
      </c>
      <c r="E48" s="67"/>
      <c r="F48" s="67"/>
      <c r="G48" s="113">
        <f>+G47</f>
        <v>764</v>
      </c>
      <c r="H48" s="86"/>
      <c r="I48" s="86"/>
      <c r="J48" s="251"/>
      <c r="K48" s="19"/>
    </row>
    <row r="49" spans="1:11">
      <c r="A49" s="47">
        <v>40</v>
      </c>
      <c r="B49" s="114" t="s">
        <v>176</v>
      </c>
      <c r="C49" s="112" t="s">
        <v>98</v>
      </c>
      <c r="D49" s="113" t="s">
        <v>159</v>
      </c>
      <c r="E49" s="67"/>
      <c r="F49" s="67"/>
      <c r="G49" s="113">
        <v>13</v>
      </c>
      <c r="H49" s="86"/>
      <c r="I49" s="86"/>
      <c r="J49" s="251"/>
      <c r="K49" s="19"/>
    </row>
    <row r="50" spans="1:11">
      <c r="A50" s="47">
        <v>41</v>
      </c>
      <c r="B50" s="114" t="s">
        <v>149</v>
      </c>
      <c r="C50" s="112" t="s">
        <v>99</v>
      </c>
      <c r="D50" s="113" t="s">
        <v>159</v>
      </c>
      <c r="E50" s="67"/>
      <c r="F50" s="67"/>
      <c r="G50" s="113">
        <v>5</v>
      </c>
      <c r="H50" s="86"/>
      <c r="I50" s="86"/>
      <c r="J50" s="251"/>
      <c r="K50" s="19"/>
    </row>
    <row r="51" spans="1:11">
      <c r="A51" s="47">
        <v>42</v>
      </c>
      <c r="B51" s="114" t="s">
        <v>168</v>
      </c>
      <c r="C51" s="112" t="s">
        <v>180</v>
      </c>
      <c r="D51" s="113" t="s">
        <v>159</v>
      </c>
      <c r="E51" s="67"/>
      <c r="F51" s="67"/>
      <c r="G51" s="113">
        <v>26</v>
      </c>
      <c r="H51" s="86"/>
      <c r="I51" s="86"/>
      <c r="J51" s="251"/>
      <c r="K51" s="19"/>
    </row>
    <row r="52" spans="1:11">
      <c r="A52" s="47">
        <v>43</v>
      </c>
      <c r="B52" s="114" t="s">
        <v>150</v>
      </c>
      <c r="C52" s="112" t="s">
        <v>100</v>
      </c>
      <c r="D52" s="113" t="s">
        <v>159</v>
      </c>
      <c r="E52" s="67"/>
      <c r="F52" s="67"/>
      <c r="G52" s="113">
        <f>+MATERIAL!F73</f>
        <v>324</v>
      </c>
      <c r="H52" s="86"/>
      <c r="I52" s="86"/>
      <c r="J52" s="251"/>
      <c r="K52" s="19"/>
    </row>
    <row r="53" spans="1:11">
      <c r="A53" s="47">
        <v>44</v>
      </c>
      <c r="B53" s="114" t="s">
        <v>151</v>
      </c>
      <c r="C53" s="112" t="s">
        <v>101</v>
      </c>
      <c r="D53" s="113" t="s">
        <v>159</v>
      </c>
      <c r="E53" s="67"/>
      <c r="F53" s="67"/>
      <c r="G53" s="113">
        <v>30</v>
      </c>
      <c r="H53" s="86"/>
      <c r="I53" s="86"/>
      <c r="J53" s="251"/>
      <c r="K53" s="19"/>
    </row>
    <row r="54" spans="1:11">
      <c r="A54" s="47">
        <v>45</v>
      </c>
      <c r="B54" s="114" t="s">
        <v>152</v>
      </c>
      <c r="C54" s="112" t="s">
        <v>102</v>
      </c>
      <c r="D54" s="113" t="s">
        <v>159</v>
      </c>
      <c r="E54" s="67"/>
      <c r="F54" s="67"/>
      <c r="G54" s="113">
        <v>3</v>
      </c>
      <c r="H54" s="86"/>
      <c r="I54" s="86"/>
      <c r="J54" s="251"/>
      <c r="K54" s="19"/>
    </row>
    <row r="55" spans="1:11">
      <c r="A55" s="47">
        <v>46</v>
      </c>
      <c r="B55" s="114" t="s">
        <v>153</v>
      </c>
      <c r="C55" s="112" t="s">
        <v>103</v>
      </c>
      <c r="D55" s="113" t="s">
        <v>159</v>
      </c>
      <c r="E55" s="67"/>
      <c r="F55" s="67"/>
      <c r="G55" s="113">
        <v>532</v>
      </c>
      <c r="H55" s="86"/>
      <c r="I55" s="86"/>
      <c r="J55" s="251"/>
      <c r="K55" s="19"/>
    </row>
    <row r="56" spans="1:11">
      <c r="A56" s="47">
        <v>47</v>
      </c>
      <c r="B56" s="114" t="s">
        <v>154</v>
      </c>
      <c r="C56" s="112" t="s">
        <v>104</v>
      </c>
      <c r="D56" s="113" t="s">
        <v>159</v>
      </c>
      <c r="E56" s="67"/>
      <c r="F56" s="67"/>
      <c r="G56" s="113">
        <v>63</v>
      </c>
      <c r="H56" s="86"/>
      <c r="I56" s="86"/>
      <c r="J56" s="251"/>
      <c r="K56" s="19"/>
    </row>
    <row r="57" spans="1:11">
      <c r="A57" s="47">
        <v>48</v>
      </c>
      <c r="B57" s="114" t="s">
        <v>155</v>
      </c>
      <c r="C57" s="112" t="s">
        <v>105</v>
      </c>
      <c r="D57" s="113" t="s">
        <v>159</v>
      </c>
      <c r="E57" s="67"/>
      <c r="F57" s="67"/>
      <c r="G57" s="113">
        <f>+MATERIAL!F24</f>
        <v>612</v>
      </c>
      <c r="H57" s="86"/>
      <c r="I57" s="86"/>
      <c r="J57" s="251"/>
      <c r="K57" s="19"/>
    </row>
    <row r="58" spans="1:11">
      <c r="A58" s="47">
        <v>49</v>
      </c>
      <c r="B58" s="114" t="s">
        <v>168</v>
      </c>
      <c r="C58" s="112" t="s">
        <v>190</v>
      </c>
      <c r="D58" s="113" t="s">
        <v>159</v>
      </c>
      <c r="E58" s="67"/>
      <c r="F58" s="67"/>
      <c r="G58" s="113">
        <f>+MATERIAL!F56</f>
        <v>3</v>
      </c>
      <c r="H58" s="86"/>
      <c r="I58" s="86"/>
      <c r="J58" s="251"/>
      <c r="K58" s="19"/>
    </row>
    <row r="59" spans="1:11">
      <c r="A59" s="47">
        <v>51</v>
      </c>
      <c r="B59" s="114" t="s">
        <v>168</v>
      </c>
      <c r="C59" s="112" t="s">
        <v>191</v>
      </c>
      <c r="D59" s="113" t="s">
        <v>159</v>
      </c>
      <c r="E59" s="67"/>
      <c r="F59" s="67"/>
      <c r="G59" s="113">
        <f>+MATERIAL!F26</f>
        <v>3</v>
      </c>
      <c r="H59" s="86"/>
      <c r="I59" s="86"/>
      <c r="J59" s="251"/>
      <c r="K59" s="19"/>
    </row>
    <row r="60" spans="1:11">
      <c r="A60" s="47">
        <v>52</v>
      </c>
      <c r="B60" s="114" t="s">
        <v>2</v>
      </c>
      <c r="C60" s="112" t="s">
        <v>56</v>
      </c>
      <c r="D60" s="113" t="s">
        <v>159</v>
      </c>
      <c r="E60" s="67"/>
      <c r="F60" s="67"/>
      <c r="G60" s="113">
        <f>+MATERIAL!F69</f>
        <v>4</v>
      </c>
      <c r="H60" s="86"/>
      <c r="I60" s="86"/>
      <c r="J60" s="251"/>
      <c r="K60" s="19"/>
    </row>
    <row r="61" spans="1:11">
      <c r="A61" s="47">
        <v>53</v>
      </c>
      <c r="B61" s="114" t="s">
        <v>156</v>
      </c>
      <c r="C61" s="112" t="s">
        <v>106</v>
      </c>
      <c r="D61" s="113" t="s">
        <v>159</v>
      </c>
      <c r="E61" s="67"/>
      <c r="F61" s="67"/>
      <c r="G61" s="113">
        <f>+MATERIAL!F70</f>
        <v>6</v>
      </c>
      <c r="H61" s="86"/>
      <c r="I61" s="86"/>
      <c r="J61" s="251"/>
      <c r="K61" s="19"/>
    </row>
    <row r="62" spans="1:11">
      <c r="B62" s="119"/>
      <c r="C62" s="116"/>
      <c r="D62" s="85"/>
      <c r="E62" s="117"/>
      <c r="F62" s="117"/>
      <c r="G62" s="118"/>
      <c r="H62" s="118" t="s">
        <v>162</v>
      </c>
      <c r="I62" s="208">
        <f>SUM(I13:I61)</f>
        <v>0</v>
      </c>
      <c r="J62" s="252"/>
      <c r="K62" s="19"/>
    </row>
    <row r="63" spans="1:11">
      <c r="B63" s="128"/>
      <c r="C63" s="129"/>
      <c r="D63" s="130"/>
      <c r="E63" s="131"/>
      <c r="F63" s="131"/>
      <c r="G63" s="132"/>
      <c r="H63" s="129"/>
      <c r="I63" s="133"/>
      <c r="J63" s="211"/>
    </row>
    <row r="64" spans="1:11">
      <c r="B64" s="219" t="s">
        <v>200</v>
      </c>
      <c r="C64" s="203"/>
      <c r="D64" s="231"/>
      <c r="E64" s="131"/>
      <c r="F64" s="131"/>
      <c r="G64" s="132"/>
      <c r="H64" s="129"/>
      <c r="I64" s="211"/>
      <c r="J64" s="211"/>
    </row>
    <row r="65" spans="1:10" ht="15" customHeight="1">
      <c r="B65" s="43"/>
      <c r="C65" s="25"/>
      <c r="D65" s="40"/>
      <c r="E65" s="21"/>
      <c r="F65" s="21"/>
      <c r="G65" s="30"/>
      <c r="H65" s="34"/>
      <c r="I65" s="34"/>
      <c r="J65" s="34"/>
    </row>
    <row r="66" spans="1:10" ht="15" customHeight="1">
      <c r="A66" s="43"/>
      <c r="B66" s="41"/>
      <c r="C66" s="21"/>
      <c r="D66" s="121"/>
      <c r="E66" s="21"/>
      <c r="F66" s="21"/>
      <c r="G66" s="121"/>
      <c r="H66" s="122"/>
      <c r="I66" s="124"/>
      <c r="J66" s="124"/>
    </row>
    <row r="67" spans="1:10" ht="15" customHeight="1">
      <c r="B67" s="29"/>
      <c r="C67" s="125"/>
      <c r="D67" s="121"/>
      <c r="E67" s="123"/>
      <c r="F67" s="123"/>
      <c r="G67" s="121"/>
      <c r="H67" s="125"/>
      <c r="I67" s="126"/>
      <c r="J67" s="126"/>
    </row>
    <row r="68" spans="1:10" ht="15" customHeight="1">
      <c r="B68" s="50"/>
      <c r="C68" s="125"/>
      <c r="D68" s="36"/>
      <c r="E68" s="7"/>
      <c r="F68" s="7"/>
      <c r="G68" s="35"/>
      <c r="H68" s="38"/>
      <c r="I68" s="38"/>
      <c r="J68" s="38"/>
    </row>
    <row r="69" spans="1:10" ht="15" customHeight="1">
      <c r="C69" s="22"/>
      <c r="D69" s="36"/>
      <c r="E69" s="7"/>
      <c r="F69" s="7"/>
      <c r="G69" s="36"/>
      <c r="H69" s="39"/>
    </row>
    <row r="70" spans="1:10" ht="15" customHeight="1">
      <c r="C70" s="120">
        <f ca="1">+NOW()</f>
        <v>39790.761744328702</v>
      </c>
      <c r="D70" s="37"/>
      <c r="E70" s="23"/>
      <c r="F70" s="23"/>
      <c r="G70" s="37"/>
      <c r="H70" s="37"/>
      <c r="I70" s="37"/>
      <c r="J70" s="37"/>
    </row>
    <row r="71" spans="1:10" ht="15" customHeight="1">
      <c r="C71" s="23"/>
      <c r="D71" s="37"/>
      <c r="E71" s="23"/>
      <c r="F71" s="23"/>
      <c r="G71" s="37"/>
      <c r="H71" s="37"/>
      <c r="I71" s="37"/>
      <c r="J71" s="37"/>
    </row>
    <row r="72" spans="1:10" ht="15" customHeight="1">
      <c r="C72" s="52"/>
    </row>
  </sheetData>
  <mergeCells count="2">
    <mergeCell ref="B3:I3"/>
    <mergeCell ref="B1:I1"/>
  </mergeCells>
  <phoneticPr fontId="20" type="noConversion"/>
  <printOptions horizontalCentered="1"/>
  <pageMargins left="1.1417322834645669" right="0.74803149606299213" top="0.47244094488188981" bottom="0.55118110236220474" header="0" footer="0"/>
  <pageSetup paperSize="9" scale="60" orientation="portrait" r:id="rId1"/>
  <headerFooter alignWithMargins="0"/>
  <rowBreaks count="1" manualBreakCount="1">
    <brk id="69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10"/>
  <dimension ref="B1:AB44"/>
  <sheetViews>
    <sheetView view="pageBreakPreview" zoomScale="75" zoomScaleNormal="80" zoomScaleSheetLayoutView="75" workbookViewId="0">
      <selection activeCell="C31" sqref="C31"/>
    </sheetView>
  </sheetViews>
  <sheetFormatPr baseColWidth="10" defaultRowHeight="15"/>
  <cols>
    <col min="1" max="1" width="2.6640625" style="13" customWidth="1"/>
    <col min="2" max="2" width="11.109375" style="13" customWidth="1"/>
    <col min="3" max="3" width="52.5546875" style="13" customWidth="1"/>
    <col min="4" max="4" width="4.109375" style="13" customWidth="1"/>
    <col min="5" max="5" width="6.6640625" style="13" hidden="1" customWidth="1"/>
    <col min="6" max="6" width="7.33203125" style="13" hidden="1" customWidth="1"/>
    <col min="7" max="7" width="9.77734375" style="13" customWidth="1"/>
    <col min="8" max="8" width="12.88671875" style="13" hidden="1" customWidth="1"/>
    <col min="9" max="10" width="9.77734375" style="13" customWidth="1"/>
    <col min="11" max="11" width="13.6640625" style="13" customWidth="1"/>
    <col min="12" max="12" width="4.21875" style="13" customWidth="1"/>
    <col min="13" max="16384" width="11.5546875" style="13"/>
  </cols>
  <sheetData>
    <row r="1" spans="2:28" ht="20.100000000000001" customHeight="1">
      <c r="B1" s="257" t="s">
        <v>275</v>
      </c>
      <c r="C1" s="257"/>
      <c r="D1" s="257"/>
      <c r="E1" s="257"/>
      <c r="F1" s="257"/>
      <c r="G1" s="257"/>
      <c r="H1" s="257"/>
      <c r="I1" s="257"/>
      <c r="J1" s="257"/>
    </row>
    <row r="2" spans="2:28" ht="15" customHeight="1">
      <c r="B2" s="2"/>
      <c r="C2" s="2"/>
      <c r="D2" s="6"/>
      <c r="E2" s="6"/>
      <c r="F2" s="6"/>
      <c r="G2" s="6"/>
      <c r="H2" s="6"/>
      <c r="I2" s="12"/>
    </row>
    <row r="3" spans="2:28" ht="15" customHeight="1">
      <c r="B3" s="256" t="str">
        <f>+MATERIAL!B4</f>
        <v>PROYECTO DE ELECTRIFICACION  EBENEZER - MACUMA - TAISHA</v>
      </c>
      <c r="C3" s="256"/>
      <c r="D3" s="256"/>
      <c r="E3" s="256"/>
      <c r="F3" s="256"/>
      <c r="G3" s="256"/>
      <c r="H3" s="256"/>
      <c r="I3" s="256"/>
      <c r="J3" s="256"/>
    </row>
    <row r="4" spans="2:28" s="5" customFormat="1" ht="15" customHeight="1">
      <c r="B4" s="94"/>
      <c r="C4" s="93"/>
      <c r="D4" s="79"/>
      <c r="E4" s="79"/>
      <c r="F4" s="79"/>
      <c r="G4" s="79"/>
      <c r="H4" s="79"/>
      <c r="I4" s="79"/>
      <c r="J4" s="79"/>
      <c r="K4" s="14"/>
      <c r="L4" s="14"/>
      <c r="M4" s="2"/>
      <c r="N4" s="2"/>
      <c r="O4" s="2"/>
      <c r="P4" s="2"/>
      <c r="Q4" s="2"/>
      <c r="R4" s="2"/>
      <c r="S4" s="2"/>
      <c r="T4" s="3"/>
      <c r="U4" s="12"/>
      <c r="V4" s="12"/>
      <c r="W4" s="12"/>
      <c r="X4" s="12"/>
      <c r="Y4" s="12"/>
      <c r="Z4" s="12"/>
      <c r="AA4" s="12"/>
      <c r="AB4" s="12"/>
    </row>
    <row r="5" spans="2:28" s="5" customFormat="1" ht="15" customHeight="1">
      <c r="B5" s="103" t="s">
        <v>183</v>
      </c>
      <c r="C5" s="82" t="s">
        <v>184</v>
      </c>
      <c r="D5" s="103"/>
      <c r="E5" s="103"/>
      <c r="F5" s="103"/>
      <c r="G5" s="103"/>
      <c r="H5" s="103"/>
      <c r="I5" s="103"/>
      <c r="J5" s="105"/>
      <c r="K5" s="4"/>
      <c r="L5" s="14"/>
      <c r="M5" s="2"/>
      <c r="N5" s="2"/>
      <c r="O5" s="2"/>
      <c r="P5" s="2"/>
      <c r="Q5" s="2"/>
      <c r="R5" s="2"/>
      <c r="S5" s="2"/>
      <c r="T5" s="3"/>
      <c r="U5" s="12"/>
      <c r="V5" s="12"/>
      <c r="W5" s="12"/>
      <c r="X5" s="12"/>
      <c r="Y5" s="12"/>
      <c r="Z5" s="12"/>
      <c r="AA5" s="12"/>
      <c r="AB5" s="12"/>
    </row>
    <row r="6" spans="2:28" s="5" customFormat="1" ht="15" customHeight="1">
      <c r="B6" s="103" t="s">
        <v>185</v>
      </c>
      <c r="C6" s="82" t="s">
        <v>186</v>
      </c>
      <c r="D6" s="104"/>
      <c r="E6" s="103"/>
      <c r="F6" s="103"/>
      <c r="G6" s="104"/>
      <c r="H6" s="103"/>
      <c r="I6" s="103"/>
      <c r="J6" s="105"/>
      <c r="K6" s="16"/>
      <c r="L6" s="14"/>
      <c r="M6" s="2"/>
      <c r="N6" s="2"/>
      <c r="O6" s="2"/>
      <c r="P6" s="2"/>
      <c r="Q6" s="2"/>
      <c r="R6" s="2"/>
      <c r="S6" s="2"/>
      <c r="T6" s="3"/>
      <c r="U6" s="12"/>
      <c r="V6" s="12"/>
      <c r="W6" s="12"/>
      <c r="X6" s="12"/>
      <c r="Y6" s="12"/>
      <c r="Z6" s="12"/>
      <c r="AA6" s="12"/>
      <c r="AB6" s="12"/>
    </row>
    <row r="7" spans="2:28" s="5" customFormat="1" ht="15" customHeight="1">
      <c r="B7" s="103"/>
      <c r="C7" s="82"/>
      <c r="D7" s="104"/>
      <c r="E7" s="103"/>
      <c r="F7" s="103"/>
      <c r="G7" s="104"/>
      <c r="H7" s="103"/>
      <c r="I7" s="103"/>
      <c r="J7" s="105"/>
      <c r="K7" s="16"/>
      <c r="L7" s="14"/>
      <c r="M7" s="2"/>
      <c r="N7" s="2"/>
      <c r="O7" s="2"/>
      <c r="P7" s="2"/>
      <c r="Q7" s="2"/>
      <c r="R7" s="2"/>
      <c r="S7" s="2"/>
      <c r="T7" s="3"/>
      <c r="U7" s="12"/>
      <c r="V7" s="12"/>
      <c r="W7" s="12"/>
      <c r="X7" s="12"/>
      <c r="Y7" s="12"/>
      <c r="Z7" s="12"/>
      <c r="AA7" s="12"/>
      <c r="AB7" s="12"/>
    </row>
    <row r="8" spans="2:28" s="5" customFormat="1" ht="15" customHeight="1">
      <c r="B8" s="98" t="s">
        <v>279</v>
      </c>
      <c r="C8" s="81"/>
      <c r="D8" s="103"/>
      <c r="E8" s="103"/>
      <c r="F8" s="103"/>
      <c r="G8" s="91"/>
      <c r="H8" s="91"/>
      <c r="I8" s="91"/>
      <c r="J8" s="103"/>
      <c r="K8" s="4"/>
      <c r="L8" s="14"/>
      <c r="M8" s="2"/>
      <c r="N8" s="2"/>
      <c r="O8" s="2"/>
      <c r="P8" s="2"/>
      <c r="Q8" s="2"/>
      <c r="R8" s="2"/>
      <c r="S8" s="2"/>
      <c r="T8" s="3"/>
      <c r="U8" s="17"/>
      <c r="V8" s="17"/>
      <c r="W8" s="17"/>
      <c r="X8" s="17"/>
      <c r="Y8" s="17"/>
      <c r="Z8" s="17"/>
      <c r="AA8" s="12"/>
      <c r="AB8" s="12"/>
    </row>
    <row r="9" spans="2:28" s="5" customFormat="1" ht="15" customHeight="1">
      <c r="B9" s="93"/>
      <c r="C9" s="94"/>
      <c r="D9" s="103"/>
      <c r="E9" s="103"/>
      <c r="F9" s="103"/>
      <c r="G9" s="79"/>
      <c r="H9" s="79"/>
      <c r="I9" s="79"/>
      <c r="J9" s="94"/>
      <c r="K9" s="4"/>
      <c r="L9" s="14"/>
      <c r="M9" s="2"/>
      <c r="N9" s="2"/>
      <c r="O9" s="2"/>
      <c r="P9" s="2"/>
      <c r="Q9" s="2"/>
      <c r="R9" s="2"/>
      <c r="S9" s="2"/>
      <c r="T9" s="3"/>
      <c r="U9" s="12"/>
      <c r="V9" s="12"/>
      <c r="W9" s="12"/>
      <c r="X9" s="12"/>
      <c r="Y9" s="12"/>
      <c r="Z9" s="12"/>
      <c r="AA9" s="12"/>
      <c r="AB9" s="12"/>
    </row>
    <row r="10" spans="2:28" s="5" customFormat="1" ht="15" customHeight="1">
      <c r="B10" s="93"/>
      <c r="C10" s="134" t="s">
        <v>171</v>
      </c>
      <c r="D10" s="232">
        <v>25</v>
      </c>
      <c r="E10" s="135"/>
      <c r="F10" s="135"/>
      <c r="G10" s="136"/>
      <c r="H10" s="137"/>
      <c r="I10" s="136" t="s">
        <v>172</v>
      </c>
      <c r="J10" s="138">
        <f>1+$D$10/350</f>
        <v>1.0714285714285714</v>
      </c>
      <c r="K10" s="4"/>
      <c r="L10" s="14"/>
      <c r="M10" s="2"/>
      <c r="N10" s="18"/>
      <c r="O10" s="18"/>
      <c r="P10" s="18"/>
      <c r="Q10" s="18"/>
      <c r="R10" s="2"/>
      <c r="S10" s="2"/>
      <c r="T10" s="3"/>
      <c r="U10" s="12"/>
      <c r="V10" s="12"/>
      <c r="W10" s="12"/>
      <c r="X10" s="12"/>
      <c r="Y10" s="12"/>
      <c r="Z10" s="12"/>
      <c r="AA10" s="12"/>
      <c r="AB10" s="12"/>
    </row>
    <row r="11" spans="2:28" ht="15" customHeight="1">
      <c r="B11" s="139"/>
      <c r="C11" s="140"/>
      <c r="D11" s="131"/>
      <c r="E11" s="131"/>
      <c r="F11" s="131"/>
      <c r="G11" s="141"/>
      <c r="H11" s="142"/>
      <c r="I11" s="143"/>
      <c r="J11" s="143"/>
    </row>
    <row r="12" spans="2:28" ht="15" customHeight="1">
      <c r="B12" s="95" t="s">
        <v>157</v>
      </c>
      <c r="C12" s="95" t="s">
        <v>158</v>
      </c>
      <c r="D12" s="95" t="s">
        <v>159</v>
      </c>
      <c r="E12" s="95" t="s">
        <v>169</v>
      </c>
      <c r="F12" s="95" t="s">
        <v>170</v>
      </c>
      <c r="G12" s="95" t="s">
        <v>182</v>
      </c>
      <c r="H12" s="95" t="s">
        <v>166</v>
      </c>
      <c r="I12" s="95" t="s">
        <v>163</v>
      </c>
      <c r="J12" s="95" t="s">
        <v>163</v>
      </c>
      <c r="K12" s="20"/>
      <c r="L12" s="19"/>
    </row>
    <row r="13" spans="2:28" ht="15" customHeight="1">
      <c r="B13" s="144"/>
      <c r="C13" s="144"/>
      <c r="D13" s="145"/>
      <c r="E13" s="145"/>
      <c r="F13" s="145"/>
      <c r="G13" s="145"/>
      <c r="H13" s="145"/>
      <c r="I13" s="145" t="s">
        <v>164</v>
      </c>
      <c r="J13" s="145" t="s">
        <v>160</v>
      </c>
      <c r="K13" s="20"/>
      <c r="L13" s="20"/>
    </row>
    <row r="14" spans="2:28" ht="15" customHeight="1">
      <c r="B14" s="146" t="s">
        <v>111</v>
      </c>
      <c r="C14" s="147" t="s">
        <v>61</v>
      </c>
      <c r="D14" s="148" t="s">
        <v>59</v>
      </c>
      <c r="E14" s="148"/>
      <c r="F14" s="148"/>
      <c r="G14" s="149">
        <v>23.561</v>
      </c>
      <c r="H14" s="150">
        <f>IF($B14&lt;&gt;"",1/VLOOKUP(B14,[1]M_OBRA!$C$4:$E$351,3),"")</f>
        <v>8.2857112081644093</v>
      </c>
      <c r="I14" s="151"/>
      <c r="J14" s="151"/>
    </row>
    <row r="15" spans="2:28" ht="15" customHeight="1">
      <c r="B15" s="152" t="s">
        <v>112</v>
      </c>
      <c r="C15" s="153" t="s">
        <v>62</v>
      </c>
      <c r="D15" s="68" t="s">
        <v>59</v>
      </c>
      <c r="E15" s="68"/>
      <c r="F15" s="68"/>
      <c r="G15" s="154">
        <v>23.286000000000001</v>
      </c>
      <c r="H15" s="155">
        <f>IF($B15&lt;&gt;"",1/VLOOKUP(B15,[1]M_OBRA!$C$4:$E$351,3),"")</f>
        <v>9.3333296000014929</v>
      </c>
      <c r="I15" s="156"/>
      <c r="J15" s="156"/>
    </row>
    <row r="16" spans="2:28" ht="15" customHeight="1">
      <c r="B16" s="152" t="s">
        <v>114</v>
      </c>
      <c r="C16" s="153" t="s">
        <v>64</v>
      </c>
      <c r="D16" s="68" t="s">
        <v>159</v>
      </c>
      <c r="E16" s="68"/>
      <c r="F16" s="68"/>
      <c r="G16" s="157">
        <v>92</v>
      </c>
      <c r="H16" s="155"/>
      <c r="I16" s="156"/>
      <c r="J16" s="156"/>
    </row>
    <row r="17" spans="2:11" ht="15" customHeight="1">
      <c r="B17" s="152" t="s">
        <v>115</v>
      </c>
      <c r="C17" s="153" t="s">
        <v>65</v>
      </c>
      <c r="D17" s="68" t="s">
        <v>159</v>
      </c>
      <c r="E17" s="68"/>
      <c r="F17" s="68"/>
      <c r="G17" s="157">
        <v>12</v>
      </c>
      <c r="H17" s="155"/>
      <c r="I17" s="156"/>
      <c r="J17" s="156"/>
    </row>
    <row r="18" spans="2:11" ht="15" customHeight="1">
      <c r="B18" s="152" t="s">
        <v>116</v>
      </c>
      <c r="C18" s="153" t="s">
        <v>66</v>
      </c>
      <c r="D18" s="68" t="s">
        <v>159</v>
      </c>
      <c r="E18" s="68"/>
      <c r="F18" s="68"/>
      <c r="G18" s="157">
        <v>3</v>
      </c>
      <c r="H18" s="155"/>
      <c r="I18" s="156"/>
      <c r="J18" s="156"/>
    </row>
    <row r="19" spans="2:11" ht="15" customHeight="1">
      <c r="B19" s="152" t="s">
        <v>117</v>
      </c>
      <c r="C19" s="153" t="s">
        <v>67</v>
      </c>
      <c r="D19" s="68" t="s">
        <v>159</v>
      </c>
      <c r="E19" s="68"/>
      <c r="F19" s="68"/>
      <c r="G19" s="157">
        <v>31</v>
      </c>
      <c r="H19" s="155"/>
      <c r="I19" s="156"/>
      <c r="J19" s="156"/>
    </row>
    <row r="20" spans="2:11" ht="15" customHeight="1">
      <c r="B20" s="152" t="s">
        <v>118</v>
      </c>
      <c r="C20" s="153" t="s">
        <v>68</v>
      </c>
      <c r="D20" s="68" t="s">
        <v>159</v>
      </c>
      <c r="E20" s="68"/>
      <c r="F20" s="68"/>
      <c r="G20" s="157">
        <v>2</v>
      </c>
      <c r="H20" s="155"/>
      <c r="I20" s="156"/>
      <c r="J20" s="156"/>
    </row>
    <row r="21" spans="2:11" ht="15" customHeight="1">
      <c r="B21" s="152" t="s">
        <v>119</v>
      </c>
      <c r="C21" s="153" t="s">
        <v>69</v>
      </c>
      <c r="D21" s="68" t="s">
        <v>159</v>
      </c>
      <c r="E21" s="68"/>
      <c r="F21" s="68"/>
      <c r="G21" s="157">
        <v>3</v>
      </c>
      <c r="H21" s="155"/>
      <c r="I21" s="156"/>
      <c r="J21" s="156"/>
    </row>
    <row r="22" spans="2:11" ht="15" customHeight="1">
      <c r="B22" s="152" t="s">
        <v>120</v>
      </c>
      <c r="C22" s="153" t="s">
        <v>70</v>
      </c>
      <c r="D22" s="68" t="s">
        <v>159</v>
      </c>
      <c r="E22" s="68"/>
      <c r="F22" s="68"/>
      <c r="G22" s="157">
        <v>1</v>
      </c>
      <c r="H22" s="155"/>
      <c r="I22" s="156"/>
      <c r="J22" s="156"/>
    </row>
    <row r="23" spans="2:11" ht="15" customHeight="1">
      <c r="B23" s="152" t="s">
        <v>129</v>
      </c>
      <c r="C23" s="153" t="s">
        <v>80</v>
      </c>
      <c r="D23" s="68" t="s">
        <v>159</v>
      </c>
      <c r="E23" s="68"/>
      <c r="F23" s="68"/>
      <c r="G23" s="157">
        <v>4</v>
      </c>
      <c r="H23" s="155"/>
      <c r="I23" s="156"/>
      <c r="J23" s="156"/>
    </row>
    <row r="24" spans="2:11" ht="15" customHeight="1">
      <c r="B24" s="152" t="s">
        <v>133</v>
      </c>
      <c r="C24" s="153" t="s">
        <v>84</v>
      </c>
      <c r="D24" s="68" t="s">
        <v>159</v>
      </c>
      <c r="E24" s="68"/>
      <c r="F24" s="68"/>
      <c r="G24" s="157">
        <v>8</v>
      </c>
      <c r="H24" s="155"/>
      <c r="I24" s="156"/>
      <c r="J24" s="156"/>
    </row>
    <row r="25" spans="2:11" ht="15" customHeight="1">
      <c r="B25" s="152" t="s">
        <v>176</v>
      </c>
      <c r="C25" s="153" t="s">
        <v>98</v>
      </c>
      <c r="D25" s="68" t="s">
        <v>159</v>
      </c>
      <c r="E25" s="68"/>
      <c r="F25" s="68"/>
      <c r="G25" s="157">
        <v>19</v>
      </c>
      <c r="H25" s="155"/>
      <c r="I25" s="156"/>
      <c r="J25" s="156"/>
    </row>
    <row r="26" spans="2:11" ht="15" customHeight="1">
      <c r="B26" s="152" t="s">
        <v>152</v>
      </c>
      <c r="C26" s="153" t="s">
        <v>102</v>
      </c>
      <c r="D26" s="68" t="s">
        <v>159</v>
      </c>
      <c r="E26" s="68"/>
      <c r="F26" s="68"/>
      <c r="G26" s="157">
        <v>5</v>
      </c>
      <c r="H26" s="155"/>
      <c r="I26" s="156"/>
      <c r="J26" s="156"/>
    </row>
    <row r="27" spans="2:11" ht="15" customHeight="1">
      <c r="B27" s="158" t="s">
        <v>153</v>
      </c>
      <c r="C27" s="159" t="s">
        <v>103</v>
      </c>
      <c r="D27" s="73" t="s">
        <v>159</v>
      </c>
      <c r="E27" s="73"/>
      <c r="F27" s="73"/>
      <c r="G27" s="160">
        <v>111</v>
      </c>
      <c r="H27" s="161"/>
      <c r="I27" s="162"/>
      <c r="J27" s="162"/>
    </row>
    <row r="28" spans="2:11" ht="15" customHeight="1">
      <c r="B28" s="235"/>
      <c r="C28" s="218" t="s">
        <v>280</v>
      </c>
      <c r="D28" s="166"/>
      <c r="E28" s="166"/>
      <c r="F28" s="166"/>
      <c r="G28" s="167"/>
      <c r="H28" s="167"/>
      <c r="I28" s="236"/>
      <c r="J28" s="237">
        <f>SUM(J14:J27)*0.8</f>
        <v>0</v>
      </c>
    </row>
    <row r="29" spans="2:11" ht="15" customHeight="1">
      <c r="B29" s="238"/>
      <c r="C29" s="163"/>
      <c r="D29" s="117"/>
      <c r="E29" s="117"/>
      <c r="F29" s="117"/>
      <c r="G29" s="164"/>
      <c r="H29" s="164"/>
      <c r="I29" s="165"/>
      <c r="J29" s="239"/>
    </row>
    <row r="30" spans="2:11" ht="17.100000000000001" customHeight="1">
      <c r="B30" s="241"/>
      <c r="C30" s="247" t="s">
        <v>272</v>
      </c>
      <c r="D30" s="166"/>
      <c r="E30" s="166"/>
      <c r="F30" s="166"/>
      <c r="G30" s="248"/>
      <c r="H30" s="142"/>
      <c r="I30" s="143"/>
      <c r="J30" s="240"/>
      <c r="K30" s="19"/>
    </row>
    <row r="31" spans="2:11" ht="15" customHeight="1">
      <c r="B31" s="246"/>
      <c r="C31" s="97"/>
      <c r="D31" s="131"/>
      <c r="E31" s="131"/>
      <c r="F31" s="131"/>
      <c r="G31" s="142"/>
      <c r="H31" s="142"/>
      <c r="I31" s="143"/>
      <c r="J31" s="240"/>
      <c r="K31" s="19"/>
    </row>
    <row r="32" spans="2:11" ht="15" customHeight="1">
      <c r="B32" s="246"/>
      <c r="C32" s="97"/>
      <c r="D32" s="131"/>
      <c r="E32" s="131"/>
      <c r="F32" s="131"/>
      <c r="G32" s="142"/>
      <c r="H32" s="142"/>
      <c r="I32" s="143"/>
      <c r="J32" s="240"/>
      <c r="K32" s="19"/>
    </row>
    <row r="33" spans="2:11" ht="15" customHeight="1">
      <c r="B33" s="246"/>
      <c r="C33" s="97"/>
      <c r="D33" s="131"/>
      <c r="E33" s="131"/>
      <c r="F33" s="131"/>
      <c r="G33" s="142"/>
      <c r="H33" s="142"/>
      <c r="I33" s="143"/>
      <c r="J33" s="240"/>
      <c r="K33" s="19"/>
    </row>
    <row r="34" spans="2:11" ht="15" customHeight="1">
      <c r="B34" s="139"/>
      <c r="C34" s="97"/>
      <c r="D34" s="131"/>
      <c r="E34" s="131"/>
      <c r="F34" s="131"/>
      <c r="G34" s="142"/>
      <c r="H34" s="142"/>
      <c r="I34" s="143"/>
      <c r="J34" s="240"/>
    </row>
    <row r="35" spans="2:11" ht="15" customHeight="1">
      <c r="B35" s="139"/>
      <c r="C35" s="245"/>
      <c r="D35" s="76"/>
      <c r="E35" s="76"/>
      <c r="F35" s="76"/>
      <c r="G35" s="243"/>
      <c r="H35" s="244"/>
      <c r="I35" s="212"/>
      <c r="J35" s="212"/>
    </row>
    <row r="36" spans="2:11" ht="15" customHeight="1">
      <c r="B36" s="139"/>
      <c r="C36" s="242"/>
      <c r="D36" s="76"/>
      <c r="E36" s="76"/>
      <c r="F36" s="76"/>
      <c r="G36" s="243"/>
      <c r="H36" s="244"/>
      <c r="I36" s="212"/>
      <c r="J36" s="212"/>
    </row>
    <row r="37" spans="2:11" ht="15" customHeight="1">
      <c r="B37" s="139"/>
      <c r="C37" s="97"/>
      <c r="D37" s="131"/>
      <c r="E37" s="131"/>
      <c r="F37" s="131"/>
      <c r="G37" s="141"/>
      <c r="H37" s="142"/>
      <c r="I37" s="143"/>
      <c r="J37" s="168"/>
    </row>
    <row r="38" spans="2:11" ht="15" customHeight="1">
      <c r="B38" s="139"/>
      <c r="C38" s="249"/>
      <c r="D38" s="131"/>
      <c r="E38" s="78"/>
      <c r="F38" s="78"/>
      <c r="G38" s="221"/>
      <c r="H38" s="142"/>
      <c r="I38" s="97"/>
      <c r="J38" s="143"/>
    </row>
    <row r="39" spans="2:11" ht="15" customHeight="1">
      <c r="B39" s="139"/>
      <c r="C39" s="171"/>
      <c r="D39" s="131"/>
      <c r="E39" s="78"/>
      <c r="F39" s="78"/>
      <c r="G39" s="172"/>
      <c r="H39" s="142"/>
      <c r="I39" s="97"/>
      <c r="J39" s="143"/>
    </row>
    <row r="40" spans="2:11" ht="15" customHeight="1">
      <c r="B40" s="97"/>
      <c r="C40" s="131"/>
      <c r="D40" s="131"/>
      <c r="E40" s="131"/>
      <c r="F40" s="131"/>
      <c r="G40" s="131"/>
      <c r="H40" s="131"/>
      <c r="I40" s="173"/>
      <c r="J40" s="78"/>
    </row>
    <row r="41" spans="2:11" ht="15" customHeight="1">
      <c r="B41" s="97"/>
      <c r="C41" s="131"/>
      <c r="D41" s="131"/>
      <c r="E41" s="131"/>
      <c r="F41" s="131"/>
      <c r="G41" s="131"/>
      <c r="H41" s="131"/>
      <c r="I41" s="173"/>
      <c r="J41" s="78"/>
    </row>
    <row r="42" spans="2:11" ht="15" customHeight="1">
      <c r="B42" s="97"/>
      <c r="C42" s="131"/>
      <c r="D42" s="131"/>
      <c r="E42" s="131"/>
      <c r="F42" s="131"/>
      <c r="G42" s="131"/>
      <c r="H42" s="131"/>
      <c r="I42" s="173"/>
      <c r="J42" s="78"/>
    </row>
    <row r="43" spans="2:11" ht="15" customHeight="1">
      <c r="B43" s="78"/>
      <c r="C43" s="174"/>
      <c r="D43" s="174"/>
      <c r="E43" s="174"/>
      <c r="F43" s="174"/>
      <c r="G43" s="174"/>
      <c r="H43" s="174"/>
      <c r="I43" s="174"/>
      <c r="J43" s="174"/>
    </row>
    <row r="44" spans="2:11">
      <c r="B44" s="175">
        <f ca="1">+NOW()</f>
        <v>39790.761744328702</v>
      </c>
      <c r="C44" s="176"/>
      <c r="D44" s="174"/>
      <c r="E44" s="174"/>
      <c r="F44" s="174"/>
      <c r="G44" s="174"/>
      <c r="H44" s="174"/>
      <c r="I44" s="174"/>
      <c r="J44" s="174"/>
    </row>
  </sheetData>
  <mergeCells count="2">
    <mergeCell ref="B3:J3"/>
    <mergeCell ref="B1:J1"/>
  </mergeCells>
  <phoneticPr fontId="20" type="noConversion"/>
  <printOptions horizontalCentered="1"/>
  <pageMargins left="0.74803149606299213" right="0.74803149606299213" top="0.74803149606299213" bottom="0.98425196850393704" header="0" footer="0"/>
  <pageSetup scale="6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1"/>
  <dimension ref="A1:Y31"/>
  <sheetViews>
    <sheetView tabSelected="1" view="pageBreakPreview" zoomScale="75" zoomScaleSheetLayoutView="75" workbookViewId="0">
      <selection activeCell="C30" sqref="C30"/>
    </sheetView>
  </sheetViews>
  <sheetFormatPr baseColWidth="10" defaultRowHeight="15"/>
  <cols>
    <col min="1" max="1" width="2.6640625" style="13" customWidth="1"/>
    <col min="2" max="2" width="9.6640625" style="13" customWidth="1"/>
    <col min="3" max="3" width="49.88671875" style="13" customWidth="1"/>
    <col min="4" max="4" width="4.6640625" style="13" customWidth="1"/>
    <col min="5" max="5" width="9.77734375" style="13" customWidth="1"/>
    <col min="6" max="6" width="12.88671875" style="13" hidden="1" customWidth="1"/>
    <col min="7" max="7" width="7.77734375" style="13" customWidth="1"/>
    <col min="8" max="8" width="8.77734375" style="13" customWidth="1"/>
    <col min="9" max="9" width="13.6640625" style="13" customWidth="1"/>
    <col min="10" max="10" width="50.77734375" style="13" customWidth="1"/>
    <col min="11" max="16384" width="11.5546875" style="13"/>
  </cols>
  <sheetData>
    <row r="1" spans="1:25" ht="20.100000000000001" customHeight="1">
      <c r="A1" s="13" t="s">
        <v>161</v>
      </c>
      <c r="B1" s="257" t="s">
        <v>271</v>
      </c>
      <c r="C1" s="257"/>
      <c r="D1" s="257"/>
      <c r="E1" s="257"/>
      <c r="F1" s="257"/>
      <c r="G1" s="257"/>
      <c r="H1" s="257"/>
      <c r="I1" s="209"/>
      <c r="J1" s="209"/>
    </row>
    <row r="2" spans="1:25" ht="15" customHeight="1">
      <c r="B2" s="2"/>
      <c r="C2" s="2"/>
      <c r="D2" s="6"/>
      <c r="E2" s="6"/>
      <c r="F2" s="6"/>
      <c r="G2" s="12"/>
    </row>
    <row r="3" spans="1:25" s="5" customFormat="1" ht="17.100000000000001" customHeight="1">
      <c r="B3" s="259" t="str">
        <f>MATERIAL!B4</f>
        <v>PROYECTO DE ELECTRIFICACION  EBENEZER - MACUMA - TAISHA</v>
      </c>
      <c r="C3" s="259"/>
      <c r="D3" s="259"/>
      <c r="E3" s="259"/>
      <c r="F3" s="259"/>
      <c r="G3" s="259"/>
      <c r="H3" s="259"/>
      <c r="I3" s="14"/>
      <c r="J3" s="2"/>
      <c r="K3" s="2"/>
      <c r="L3" s="2"/>
      <c r="M3" s="2"/>
      <c r="N3" s="2"/>
      <c r="O3" s="2"/>
      <c r="P3" s="2"/>
      <c r="Q3" s="3"/>
      <c r="R3" s="12"/>
      <c r="S3" s="12"/>
      <c r="T3" s="12"/>
      <c r="U3" s="12"/>
      <c r="V3" s="12"/>
      <c r="W3" s="12"/>
      <c r="X3" s="12"/>
      <c r="Y3" s="12"/>
    </row>
    <row r="4" spans="1:25" s="5" customFormat="1" ht="15" customHeight="1">
      <c r="B4" s="94"/>
      <c r="C4" s="93"/>
      <c r="D4" s="79"/>
      <c r="E4" s="79"/>
      <c r="F4" s="79"/>
      <c r="G4" s="79"/>
      <c r="H4" s="79"/>
      <c r="I4" s="14"/>
      <c r="J4" s="2"/>
      <c r="K4" s="2"/>
      <c r="L4" s="2"/>
      <c r="M4" s="2"/>
      <c r="N4" s="2"/>
      <c r="O4" s="2"/>
      <c r="P4" s="2"/>
      <c r="Q4" s="3"/>
      <c r="R4" s="12"/>
      <c r="S4" s="12"/>
      <c r="T4" s="12"/>
      <c r="U4" s="12"/>
      <c r="V4" s="12"/>
      <c r="W4" s="12"/>
      <c r="X4" s="12"/>
      <c r="Y4" s="12"/>
    </row>
    <row r="5" spans="1:25" s="5" customFormat="1" ht="15" customHeight="1">
      <c r="B5" s="103" t="s">
        <v>183</v>
      </c>
      <c r="C5" s="82" t="s">
        <v>184</v>
      </c>
      <c r="D5" s="103"/>
      <c r="E5" s="103"/>
      <c r="F5" s="103"/>
      <c r="G5" s="105"/>
      <c r="H5" s="105"/>
      <c r="I5" s="4"/>
      <c r="J5" s="2"/>
      <c r="K5" s="2"/>
      <c r="L5" s="2"/>
      <c r="M5" s="2"/>
      <c r="N5" s="2"/>
      <c r="O5" s="2"/>
      <c r="P5" s="2"/>
      <c r="Q5" s="3"/>
      <c r="R5" s="12"/>
      <c r="S5" s="12"/>
      <c r="T5" s="12"/>
      <c r="U5" s="12"/>
      <c r="V5" s="12"/>
      <c r="W5" s="12"/>
      <c r="X5" s="12"/>
      <c r="Y5" s="12"/>
    </row>
    <row r="6" spans="1:25" s="5" customFormat="1" ht="15" customHeight="1">
      <c r="B6" s="103" t="s">
        <v>185</v>
      </c>
      <c r="C6" s="82" t="s">
        <v>186</v>
      </c>
      <c r="D6" s="104"/>
      <c r="E6" s="104"/>
      <c r="F6" s="103"/>
      <c r="G6" s="105"/>
      <c r="H6" s="105"/>
      <c r="I6" s="16"/>
      <c r="J6" s="2"/>
      <c r="K6" s="2"/>
      <c r="L6" s="2"/>
      <c r="M6" s="2"/>
      <c r="N6" s="2"/>
      <c r="O6" s="2"/>
      <c r="P6" s="2"/>
      <c r="Q6" s="3"/>
      <c r="R6" s="12"/>
      <c r="S6" s="12"/>
      <c r="T6" s="12"/>
      <c r="U6" s="12"/>
      <c r="V6" s="12"/>
      <c r="W6" s="12"/>
      <c r="X6" s="12"/>
      <c r="Y6" s="12"/>
    </row>
    <row r="7" spans="1:25" s="5" customFormat="1" ht="15" customHeight="1">
      <c r="B7" s="93"/>
      <c r="C7" s="134"/>
      <c r="D7" s="91"/>
      <c r="E7" s="79"/>
      <c r="F7" s="79"/>
      <c r="G7" s="79"/>
      <c r="H7" s="79"/>
      <c r="I7" s="4"/>
      <c r="J7" s="2"/>
      <c r="K7" s="18"/>
      <c r="L7" s="18"/>
      <c r="M7" s="18"/>
      <c r="N7" s="18"/>
      <c r="O7" s="2"/>
      <c r="P7" s="2"/>
      <c r="Q7" s="3"/>
      <c r="R7" s="12"/>
      <c r="S7" s="12"/>
      <c r="T7" s="12"/>
      <c r="U7" s="12"/>
      <c r="V7" s="12"/>
      <c r="W7" s="12"/>
      <c r="X7" s="12"/>
      <c r="Y7" s="12"/>
    </row>
    <row r="8" spans="1:25" ht="15" customHeight="1" thickBot="1">
      <c r="B8" s="140" t="s">
        <v>196</v>
      </c>
      <c r="C8" s="140"/>
      <c r="D8" s="131"/>
      <c r="E8" s="141"/>
      <c r="F8" s="177"/>
      <c r="G8" s="143"/>
      <c r="H8" s="143"/>
    </row>
    <row r="9" spans="1:25" ht="15" customHeight="1" thickTop="1">
      <c r="B9" s="139"/>
      <c r="C9" s="140"/>
      <c r="D9" s="131"/>
      <c r="E9" s="141"/>
      <c r="F9" s="142"/>
      <c r="G9" s="143"/>
      <c r="H9" s="143"/>
    </row>
    <row r="10" spans="1:25" ht="15" customHeight="1">
      <c r="B10" s="178" t="s">
        <v>157</v>
      </c>
      <c r="C10" s="178" t="s">
        <v>158</v>
      </c>
      <c r="D10" s="178" t="s">
        <v>159</v>
      </c>
      <c r="E10" s="178" t="s">
        <v>182</v>
      </c>
      <c r="F10" s="95" t="s">
        <v>166</v>
      </c>
      <c r="G10" s="178" t="s">
        <v>163</v>
      </c>
      <c r="H10" s="178" t="s">
        <v>163</v>
      </c>
      <c r="I10" s="20"/>
    </row>
    <row r="11" spans="1:25" ht="15" customHeight="1">
      <c r="B11" s="179"/>
      <c r="C11" s="179"/>
      <c r="D11" s="180"/>
      <c r="E11" s="180"/>
      <c r="F11" s="145"/>
      <c r="G11" s="180" t="s">
        <v>164</v>
      </c>
      <c r="H11" s="180" t="s">
        <v>160</v>
      </c>
      <c r="I11" s="20"/>
    </row>
    <row r="12" spans="1:25" ht="15" customHeight="1">
      <c r="B12" s="197" t="s">
        <v>168</v>
      </c>
      <c r="C12" s="202" t="s">
        <v>197</v>
      </c>
      <c r="D12" s="197" t="s">
        <v>268</v>
      </c>
      <c r="E12" s="199">
        <f>+'[2]MOC Y MONC ADIC.'!$F$25</f>
        <v>496.37097070258926</v>
      </c>
      <c r="F12" s="198">
        <v>14.000000000000002</v>
      </c>
      <c r="G12" s="199"/>
      <c r="H12" s="183"/>
      <c r="I12" s="20"/>
      <c r="J12" s="81"/>
    </row>
    <row r="13" spans="1:25" ht="15" customHeight="1">
      <c r="B13" s="215" t="s">
        <v>168</v>
      </c>
      <c r="C13" s="216" t="s">
        <v>198</v>
      </c>
      <c r="D13" s="215" t="s">
        <v>269</v>
      </c>
      <c r="E13" s="224">
        <f>+'[2]MOC Y MONC ADIC.'!$F$26</f>
        <v>572320</v>
      </c>
      <c r="F13" s="217">
        <v>0.04</v>
      </c>
      <c r="G13" s="215"/>
      <c r="H13" s="86"/>
      <c r="I13" s="20"/>
      <c r="J13" s="81"/>
    </row>
    <row r="14" spans="1:25" ht="15" customHeight="1">
      <c r="B14" s="200" t="s">
        <v>177</v>
      </c>
      <c r="C14" s="250" t="s">
        <v>263</v>
      </c>
      <c r="D14" s="181" t="s">
        <v>159</v>
      </c>
      <c r="E14" s="181">
        <v>548</v>
      </c>
      <c r="F14" s="182" t="e">
        <f>IF($B14&lt;&gt;"",1/VLOOKUP(B14,[1]M_OBRA!$C$4:$E$351,3,FALSE),"")</f>
        <v>#N/A</v>
      </c>
      <c r="G14" s="183"/>
      <c r="H14" s="183"/>
      <c r="J14" s="81"/>
    </row>
    <row r="15" spans="1:25" ht="15" customHeight="1">
      <c r="B15" s="201" t="s">
        <v>147</v>
      </c>
      <c r="C15" s="67" t="s">
        <v>264</v>
      </c>
      <c r="D15" s="113" t="s">
        <v>159</v>
      </c>
      <c r="E15" s="113">
        <v>92</v>
      </c>
      <c r="F15" s="184" t="e">
        <f>IF($B15&lt;&gt;"",1/VLOOKUP(B15,[1]M_OBRA!$C$4:$E$351,3,FALSE),"")</f>
        <v>#N/A</v>
      </c>
      <c r="G15" s="86"/>
      <c r="H15" s="183"/>
      <c r="J15" s="81"/>
    </row>
    <row r="16" spans="1:25" ht="15" customHeight="1">
      <c r="B16" s="201" t="s">
        <v>178</v>
      </c>
      <c r="C16" s="67" t="s">
        <v>265</v>
      </c>
      <c r="D16" s="113" t="s">
        <v>159</v>
      </c>
      <c r="E16" s="113">
        <f>+E14+MATERIAL!F55</f>
        <v>669</v>
      </c>
      <c r="F16" s="184" t="e">
        <f>IF($B16&lt;&gt;"",1/VLOOKUP(B16,[1]M_OBRA!$C$4:$E$351,3,FALSE),"")</f>
        <v>#N/A</v>
      </c>
      <c r="G16" s="86"/>
      <c r="H16" s="183"/>
      <c r="J16" s="81"/>
    </row>
    <row r="17" spans="2:10" ht="15" customHeight="1">
      <c r="B17" s="201" t="s">
        <v>148</v>
      </c>
      <c r="C17" s="67" t="s">
        <v>266</v>
      </c>
      <c r="D17" s="113" t="s">
        <v>159</v>
      </c>
      <c r="E17" s="113">
        <f>+E15+MATERIAL!F54</f>
        <v>95</v>
      </c>
      <c r="F17" s="184" t="e">
        <f>IF($B17&lt;&gt;"",1/VLOOKUP(B17,[1]M_OBRA!$C$4:$E$351,3,FALSE),"")</f>
        <v>#N/A</v>
      </c>
      <c r="G17" s="86"/>
      <c r="H17" s="183"/>
      <c r="J17" s="81"/>
    </row>
    <row r="18" spans="2:10" ht="15" customHeight="1">
      <c r="B18" s="200" t="s">
        <v>179</v>
      </c>
      <c r="C18" s="250" t="s">
        <v>267</v>
      </c>
      <c r="D18" s="181" t="s">
        <v>159</v>
      </c>
      <c r="E18" s="181">
        <f>MATERIAL!F24</f>
        <v>612</v>
      </c>
      <c r="F18" s="182" t="e">
        <f>IF($B18&lt;&gt;"",1/VLOOKUP(B18,[1]M_OBRA!$C$4:$E$351,3,FALSE),"")</f>
        <v>#N/A</v>
      </c>
      <c r="G18" s="183"/>
      <c r="H18" s="183"/>
      <c r="J18" s="81"/>
    </row>
    <row r="19" spans="2:10" ht="15" customHeight="1">
      <c r="B19" s="185"/>
      <c r="C19" s="203" t="s">
        <v>165</v>
      </c>
      <c r="D19" s="186"/>
      <c r="E19" s="187"/>
      <c r="F19" s="167"/>
      <c r="G19" s="188"/>
      <c r="H19" s="214">
        <f>SUM(H12:H18)</f>
        <v>0</v>
      </c>
    </row>
    <row r="20" spans="2:10" ht="15" customHeight="1">
      <c r="B20" s="189"/>
      <c r="C20" s="129"/>
      <c r="D20" s="130"/>
      <c r="E20" s="132"/>
      <c r="F20" s="142"/>
      <c r="G20" s="193"/>
      <c r="H20" s="213"/>
    </row>
    <row r="21" spans="2:10" ht="15" customHeight="1">
      <c r="B21" s="241"/>
      <c r="C21" s="218" t="s">
        <v>273</v>
      </c>
      <c r="D21" s="186"/>
      <c r="E21" s="220"/>
      <c r="F21" s="142"/>
      <c r="G21" s="193"/>
      <c r="H21" s="213"/>
    </row>
    <row r="22" spans="2:10" ht="15" customHeight="1">
      <c r="B22" s="189"/>
      <c r="C22" s="129"/>
      <c r="D22" s="130"/>
      <c r="E22" s="132"/>
      <c r="F22" s="142"/>
      <c r="G22" s="193"/>
      <c r="H22" s="213"/>
    </row>
    <row r="23" spans="2:10" ht="15" customHeight="1">
      <c r="B23" s="189"/>
      <c r="C23" s="170"/>
      <c r="D23" s="130"/>
      <c r="E23" s="132"/>
      <c r="F23" s="142"/>
      <c r="G23" s="193"/>
      <c r="H23" s="194"/>
    </row>
    <row r="24" spans="2:10" ht="15" customHeight="1">
      <c r="B24" s="189"/>
      <c r="C24" s="129"/>
      <c r="D24" s="195"/>
      <c r="E24" s="132"/>
      <c r="F24" s="141"/>
      <c r="G24" s="129"/>
      <c r="H24" s="196"/>
    </row>
    <row r="25" spans="2:10" ht="15" customHeight="1">
      <c r="B25" s="192"/>
      <c r="C25" s="97"/>
      <c r="D25" s="131"/>
      <c r="E25" s="142"/>
      <c r="F25" s="142"/>
      <c r="G25" s="143"/>
      <c r="H25" s="143"/>
    </row>
    <row r="26" spans="2:10" ht="15" customHeight="1">
      <c r="B26" s="129"/>
      <c r="C26" s="97"/>
      <c r="D26" s="131"/>
      <c r="E26" s="142"/>
      <c r="F26" s="142"/>
      <c r="G26" s="143"/>
      <c r="H26" s="143"/>
    </row>
    <row r="27" spans="2:10" ht="15" customHeight="1">
      <c r="B27" s="129"/>
      <c r="C27" s="76"/>
      <c r="D27" s="131"/>
      <c r="E27" s="142"/>
      <c r="F27" s="142"/>
      <c r="G27" s="143"/>
      <c r="H27" s="143"/>
    </row>
    <row r="28" spans="2:10" ht="15" customHeight="1">
      <c r="B28" s="129"/>
      <c r="C28" s="76"/>
      <c r="D28" s="131"/>
      <c r="E28" s="142"/>
      <c r="F28" s="142"/>
      <c r="G28" s="143"/>
      <c r="H28" s="143"/>
    </row>
    <row r="29" spans="2:10" ht="15" customHeight="1">
      <c r="B29" s="129"/>
      <c r="C29" s="76"/>
      <c r="D29" s="131"/>
      <c r="E29" s="142"/>
      <c r="F29" s="142"/>
      <c r="G29" s="143"/>
      <c r="H29" s="143"/>
    </row>
    <row r="30" spans="2:10" ht="15" customHeight="1">
      <c r="B30" s="175">
        <f ca="1">+NOW()</f>
        <v>39790.761744328702</v>
      </c>
      <c r="C30" s="191"/>
      <c r="D30" s="190"/>
      <c r="E30" s="190"/>
      <c r="F30" s="190"/>
      <c r="G30" s="190"/>
      <c r="H30" s="190"/>
    </row>
    <row r="31" spans="2:10" ht="15" customHeight="1"/>
  </sheetData>
  <mergeCells count="2">
    <mergeCell ref="B3:H3"/>
    <mergeCell ref="B1:H1"/>
  </mergeCells>
  <phoneticPr fontId="20" type="noConversion"/>
  <printOptions horizontalCentered="1"/>
  <pageMargins left="1.1811023622047245" right="0.74803149606299213" top="1.4173228346456694" bottom="0.98425196850393704" header="0" footer="0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7</vt:i4>
      </vt:variant>
    </vt:vector>
  </HeadingPairs>
  <TitlesOfParts>
    <vt:vector size="11" baseType="lpstr">
      <vt:lpstr>MATERIAL</vt:lpstr>
      <vt:lpstr>MONTAJE</vt:lpstr>
      <vt:lpstr>DESMONTAJE</vt:lpstr>
      <vt:lpstr>NOCALIF</vt:lpstr>
      <vt:lpstr>DESMONTAJE!Área_de_impresión</vt:lpstr>
      <vt:lpstr>MATERIAL!Área_de_impresión</vt:lpstr>
      <vt:lpstr>MONTAJE!Área_de_impresión</vt:lpstr>
      <vt:lpstr>NOCALIF!Área_de_impresión</vt:lpstr>
      <vt:lpstr>MATERIAL!Imprimir_área_IM</vt:lpstr>
      <vt:lpstr>MAT_DB</vt:lpstr>
      <vt:lpstr>MATERIAL!Títulos_a_imprimir</vt:lpstr>
    </vt:vector>
  </TitlesOfParts>
  <Company>EERCSCA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SEMS</dc:creator>
  <cp:lastModifiedBy>Ruben</cp:lastModifiedBy>
  <cp:lastPrinted>2008-12-08T23:16:04Z</cp:lastPrinted>
  <dcterms:created xsi:type="dcterms:W3CDTF">1997-07-10T15:12:47Z</dcterms:created>
  <dcterms:modified xsi:type="dcterms:W3CDTF">2008-12-08T23:17:06Z</dcterms:modified>
</cp:coreProperties>
</file>