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35" windowWidth="9420" windowHeight="4500"/>
  </bookViews>
  <sheets>
    <sheet name="P. Refer." sheetId="1" r:id="rId1"/>
  </sheets>
  <externalReferences>
    <externalReference r:id="rId2"/>
  </externalReferences>
  <definedNames>
    <definedName name="Equipo">[1]Equipos!$B$6:$H$167</definedName>
    <definedName name="Equipo_Nombre">[1]Equipos!$B$5:$B$167</definedName>
    <definedName name="Material">[1]Materiales!$B$6:$E$2486</definedName>
    <definedName name="Material_Nombre">[1]Materiales!$B$5:$B$2486</definedName>
    <definedName name="Salarios">[1]Salarios!$B$7:$M$123</definedName>
    <definedName name="Salarios_Nombre">[1]Salarios!$B$7:$B$122</definedName>
    <definedName name="_xlnm.Print_Titles" localSheetId="0">'P. Refer.'!$18:$19</definedName>
  </definedNames>
  <calcPr calcId="124519"/>
</workbook>
</file>

<file path=xl/calcChain.xml><?xml version="1.0" encoding="utf-8"?>
<calcChain xmlns="http://schemas.openxmlformats.org/spreadsheetml/2006/main">
  <c r="F21" i="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5"/>
  <c r="F94"/>
  <c r="E94"/>
  <c r="E51"/>
  <c r="E84"/>
  <c r="E91"/>
  <c r="E23" l="1"/>
  <c r="E63" l="1"/>
  <c r="E93"/>
  <c r="E92"/>
  <c r="E90"/>
  <c r="E89"/>
  <c r="E88"/>
  <c r="E87"/>
  <c r="E86"/>
  <c r="E85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2"/>
  <c r="E61"/>
  <c r="E60"/>
  <c r="E59"/>
  <c r="E58"/>
  <c r="E57"/>
  <c r="E56"/>
  <c r="E55"/>
  <c r="E54"/>
  <c r="E53"/>
  <c r="E52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2"/>
  <c r="E21"/>
  <c r="E20"/>
  <c r="F20" s="1"/>
</calcChain>
</file>

<file path=xl/sharedStrings.xml><?xml version="1.0" encoding="utf-8"?>
<sst xmlns="http://schemas.openxmlformats.org/spreadsheetml/2006/main" count="171" uniqueCount="104">
  <si>
    <t>Accesorios de baño</t>
  </si>
  <si>
    <t>Acero de refuerzo</t>
  </si>
  <si>
    <t>kg</t>
  </si>
  <si>
    <t>Acometida Bifasica</t>
  </si>
  <si>
    <t>ml</t>
  </si>
  <si>
    <t>m2</t>
  </si>
  <si>
    <t>u</t>
  </si>
  <si>
    <t>Bajante PVC 4"</t>
  </si>
  <si>
    <t>Barrederas de madera</t>
  </si>
  <si>
    <t>Bordillos</t>
  </si>
  <si>
    <t>Breakers</t>
  </si>
  <si>
    <t>Cadenas de Hormigon simple</t>
  </si>
  <si>
    <t>m3</t>
  </si>
  <si>
    <t>Caja de revision</t>
  </si>
  <si>
    <t>Canalon de tol pintado</t>
  </si>
  <si>
    <t>Ceramica en paredes</t>
  </si>
  <si>
    <t>Cerradura de baño</t>
  </si>
  <si>
    <t>Cerradura llave llave</t>
  </si>
  <si>
    <t>Cerradura plana</t>
  </si>
  <si>
    <t>Cielo raso de Gypsum</t>
  </si>
  <si>
    <t>Columnas de Hormigon</t>
  </si>
  <si>
    <t>Contrapiso de H.S. con impermeabilizacion</t>
  </si>
  <si>
    <t>Desagues PVC 110 mm</t>
  </si>
  <si>
    <t>pto</t>
  </si>
  <si>
    <t>Desagues PVC 50 mm</t>
  </si>
  <si>
    <t>Desalojo de escombros</t>
  </si>
  <si>
    <t>Desbroce y Limpieza del terreno</t>
  </si>
  <si>
    <t>Dinteles de Hormigon</t>
  </si>
  <si>
    <t>Ducha sencilla</t>
  </si>
  <si>
    <t>Ducha telefono</t>
  </si>
  <si>
    <t>Enlucido Vertical</t>
  </si>
  <si>
    <t>Estructura metalica pintada</t>
  </si>
  <si>
    <t>Excavacion de cimientos</t>
  </si>
  <si>
    <t>Excavacion de plintos</t>
  </si>
  <si>
    <t>Hormigon ciclopeo</t>
  </si>
  <si>
    <t>Inodoro tanque bajo blanco y accesorios</t>
  </si>
  <si>
    <t>Lavamanos / urinarios colectivos</t>
  </si>
  <si>
    <t>Lavamanos pedestal o empotrado</t>
  </si>
  <si>
    <t>Lavanderia</t>
  </si>
  <si>
    <t>Lavaplatos 2 pozos acero inox</t>
  </si>
  <si>
    <t>Llave de paso</t>
  </si>
  <si>
    <t>Cerramiento de Malla 50/10</t>
  </si>
  <si>
    <t>Mamposteria de ladrillo</t>
  </si>
  <si>
    <t>Masillado y alisado de pisos</t>
  </si>
  <si>
    <t>Meson de cocina</t>
  </si>
  <si>
    <t>Mueble alto de cocina</t>
  </si>
  <si>
    <t>Mueble bajo de cocina</t>
  </si>
  <si>
    <t>Pintura de caucho</t>
  </si>
  <si>
    <t>Pisos de ceramica</t>
  </si>
  <si>
    <t>Placa Galvalume ,45 mm</t>
  </si>
  <si>
    <t>Plintos de Hormigon simple</t>
  </si>
  <si>
    <t>Proteccion de ventanas</t>
  </si>
  <si>
    <t>Puerta de malla</t>
  </si>
  <si>
    <t>Puerta panelada</t>
  </si>
  <si>
    <t>Punto de agua potable</t>
  </si>
  <si>
    <t>Punto de iluminacion</t>
  </si>
  <si>
    <t>Rejilla de 2"</t>
  </si>
  <si>
    <t>Rejilla de 4"</t>
  </si>
  <si>
    <t>Replanteo y nivelación</t>
  </si>
  <si>
    <t>Replantillo de H.S.</t>
  </si>
  <si>
    <t>Riostras de Hormigon simple</t>
  </si>
  <si>
    <t xml:space="preserve"> Pisos de madera</t>
  </si>
  <si>
    <t>m</t>
  </si>
  <si>
    <t xml:space="preserve">Tablero de control 4- 8 </t>
  </si>
  <si>
    <t>Telefono</t>
  </si>
  <si>
    <t>Termostato de 60 GL</t>
  </si>
  <si>
    <t>Tomacorriente 220 w</t>
  </si>
  <si>
    <t>Tomacorriente doble</t>
  </si>
  <si>
    <t>Tuberia PVC 1/2"</t>
  </si>
  <si>
    <t>Ventana de aluminio</t>
  </si>
  <si>
    <t>Ponchera de tol</t>
  </si>
  <si>
    <t>Mezcladora de lavamanos</t>
  </si>
  <si>
    <t>Tubería para tanque de gas</t>
  </si>
  <si>
    <t>Tubería PVC 6"</t>
  </si>
  <si>
    <t>Fregadero de ollas 55x70x40</t>
  </si>
  <si>
    <t>Tubo de abasto con llave angular</t>
  </si>
  <si>
    <t>Empaste o estucado</t>
  </si>
  <si>
    <t>Punto de agua caliente</t>
  </si>
  <si>
    <t>Pto</t>
  </si>
  <si>
    <t>Tuberia de agua caliente</t>
  </si>
  <si>
    <t>MINISTERIO DE INCLUSIÓN ECONÓMICA Y SOCIAL</t>
  </si>
  <si>
    <t>Dirección de Planificación y Fiscalización de Obras</t>
  </si>
  <si>
    <t>Fecha de elaboración de estos precios unitarios: Junio de 2008</t>
  </si>
  <si>
    <t>Elaborados por: Dirección de Planificación y Fiscalización de Obras</t>
  </si>
  <si>
    <t>Ministerio de Inclusión Económica y Social</t>
  </si>
  <si>
    <t>Nombre del centro:</t>
  </si>
  <si>
    <t>Código del centro para este proyecto:</t>
  </si>
  <si>
    <t>Fecha de realización de este proyecto:</t>
  </si>
  <si>
    <t>Rubro</t>
  </si>
  <si>
    <t>Descripción</t>
  </si>
  <si>
    <t>Unidad</t>
  </si>
  <si>
    <t>Precio unitario</t>
  </si>
  <si>
    <t>USD</t>
  </si>
  <si>
    <t>Cantidad</t>
  </si>
  <si>
    <t>Precio total</t>
  </si>
  <si>
    <t>TOTAL</t>
  </si>
  <si>
    <t>juego</t>
  </si>
  <si>
    <t>Presupuesto referencial del proyecto</t>
  </si>
  <si>
    <r>
      <t xml:space="preserve">Nota: </t>
    </r>
    <r>
      <rPr>
        <sz val="10"/>
        <rFont val="Times New Roman"/>
        <family val="1"/>
      </rPr>
      <t>En caso de que alguno o algunos precios unitarios no consten en esta lista, deberán ser calculados, por el profesional evaluador, en el formato entregado.</t>
    </r>
  </si>
  <si>
    <t>Arreglo Area verde</t>
  </si>
  <si>
    <t>Vereda perimetral</t>
  </si>
  <si>
    <t>Placa metálica de 8 mm.</t>
  </si>
  <si>
    <t>JESUS DEL GRAN PODER</t>
  </si>
  <si>
    <t>105-03-019-R-036</t>
  </si>
</sst>
</file>

<file path=xl/styles.xml><?xml version="1.0" encoding="utf-8"?>
<styleSheet xmlns="http://schemas.openxmlformats.org/spreadsheetml/2006/main">
  <numFmts count="2">
    <numFmt numFmtId="164" formatCode="_-* #,##0.00\ _$_-;\-* #,##0.00\ _$_-;_-* \-??\ _$_-;_-@_-"/>
    <numFmt numFmtId="165" formatCode="_ [$€]\ * #,##0.00_ ;_ [$€]\ * \-#,##0.00_ ;_ [$€]\ * \-??_ ;_ @_ "/>
  </numFmts>
  <fonts count="26">
    <font>
      <sz val="10"/>
      <name val="Arial"/>
    </font>
    <font>
      <b/>
      <sz val="10"/>
      <color indexed="23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indexed="63"/>
      <name val="Times New Roman"/>
      <family val="1"/>
    </font>
    <font>
      <b/>
      <sz val="12"/>
      <name val="Times New Roman"/>
      <family val="1"/>
    </font>
    <font>
      <sz val="12"/>
      <color indexed="63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55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2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3"/>
      </bottom>
      <diagonal/>
    </border>
    <border>
      <left/>
      <right/>
      <top/>
      <bottom style="medium">
        <color indexed="4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7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7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1" applyNumberFormat="0" applyAlignment="0" applyProtection="0"/>
    <xf numFmtId="0" fontId="12" fillId="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15" fillId="3" borderId="1" applyNumberFormat="0" applyAlignment="0" applyProtection="0"/>
    <xf numFmtId="165" fontId="16" fillId="0" borderId="0" applyFill="0" applyBorder="0" applyAlignment="0" applyProtection="0"/>
    <xf numFmtId="0" fontId="17" fillId="13" borderId="0" applyNumberFormat="0" applyBorder="0" applyAlignment="0" applyProtection="0"/>
    <xf numFmtId="164" fontId="16" fillId="0" borderId="0" applyFill="0" applyBorder="0" applyAlignment="0" applyProtection="0"/>
    <xf numFmtId="0" fontId="18" fillId="3" borderId="0" applyNumberFormat="0" applyBorder="0" applyAlignment="0" applyProtection="0"/>
    <xf numFmtId="0" fontId="16" fillId="14" borderId="1" applyNumberFormat="0" applyFont="0" applyAlignment="0" applyProtection="0"/>
    <xf numFmtId="0" fontId="19" fillId="5" borderId="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14" fillId="0" borderId="7" applyNumberFormat="0" applyFill="0" applyAlignment="0" applyProtection="0"/>
    <xf numFmtId="0" fontId="25" fillId="0" borderId="8" applyNumberFormat="0" applyFill="0" applyAlignment="0" applyProtection="0"/>
  </cellStyleXfs>
  <cellXfs count="39">
    <xf numFmtId="0" fontId="0" fillId="0" borderId="0" xfId="0"/>
    <xf numFmtId="0" fontId="1" fillId="0" borderId="0" xfId="0" applyFont="1" applyFill="1" applyAlignment="1"/>
    <xf numFmtId="0" fontId="2" fillId="0" borderId="0" xfId="0" applyFont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4" fontId="2" fillId="0" borderId="16" xfId="0" applyNumberFormat="1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/>
    <xf numFmtId="4" fontId="2" fillId="0" borderId="19" xfId="0" applyNumberFormat="1" applyFont="1" applyBorder="1"/>
    <xf numFmtId="0" fontId="3" fillId="0" borderId="0" xfId="0" applyFont="1"/>
    <xf numFmtId="0" fontId="5" fillId="0" borderId="0" xfId="0" applyFont="1"/>
    <xf numFmtId="0" fontId="4" fillId="0" borderId="21" xfId="0" applyFont="1" applyFill="1" applyBorder="1" applyAlignment="1">
      <alignment horizontal="center"/>
    </xf>
    <xf numFmtId="2" fontId="5" fillId="0" borderId="22" xfId="0" applyNumberFormat="1" applyFont="1" applyFill="1" applyBorder="1"/>
    <xf numFmtId="0" fontId="5" fillId="0" borderId="0" xfId="0" applyFont="1" applyAlignment="1">
      <alignment horizontal="right"/>
    </xf>
    <xf numFmtId="0" fontId="2" fillId="0" borderId="15" xfId="0" applyFont="1" applyFill="1" applyBorder="1"/>
    <xf numFmtId="0" fontId="6" fillId="0" borderId="0" xfId="0" applyFont="1" applyFill="1" applyAlignment="1">
      <alignment horizontal="center"/>
    </xf>
    <xf numFmtId="2" fontId="2" fillId="0" borderId="17" xfId="0" applyNumberFormat="1" applyFont="1" applyBorder="1"/>
    <xf numFmtId="2" fontId="2" fillId="0" borderId="20" xfId="0" applyNumberFormat="1" applyFont="1" applyBorder="1"/>
    <xf numFmtId="2" fontId="0" fillId="0" borderId="0" xfId="0" applyNumberFormat="1"/>
    <xf numFmtId="4" fontId="2" fillId="0" borderId="19" xfId="0" applyNumberFormat="1" applyFont="1" applyFill="1" applyBorder="1"/>
    <xf numFmtId="0" fontId="2" fillId="0" borderId="18" xfId="0" applyFont="1" applyFill="1" applyBorder="1" applyAlignment="1">
      <alignment horizontal="center"/>
    </xf>
    <xf numFmtId="0" fontId="2" fillId="0" borderId="18" xfId="0" applyFont="1" applyFill="1" applyBorder="1"/>
    <xf numFmtId="2" fontId="2" fillId="0" borderId="20" xfId="0" applyNumberFormat="1" applyFont="1" applyFill="1" applyBorder="1"/>
    <xf numFmtId="0" fontId="2" fillId="0" borderId="0" xfId="0" applyFont="1" applyBorder="1" applyAlignment="1">
      <alignment horizontal="center"/>
    </xf>
    <xf numFmtId="0" fontId="2" fillId="0" borderId="23" xfId="0" applyFont="1" applyBorder="1" applyAlignment="1">
      <alignment horizontal="left" vertical="center"/>
    </xf>
    <xf numFmtId="2" fontId="2" fillId="0" borderId="18" xfId="0" applyNumberFormat="1" applyFont="1" applyBorder="1"/>
    <xf numFmtId="0" fontId="4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3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7" fillId="0" borderId="0" xfId="0" applyFont="1" applyAlignment="1">
      <alignment horizontal="left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Incorrecto" xfId="32" builtinId="27" customBuiltin="1"/>
    <cellStyle name="Millares 2" xfId="33"/>
    <cellStyle name="Neutral" xfId="34" builtinId="28" customBuiltin="1"/>
    <cellStyle name="Normal" xfId="0" builtinId="0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1" xfId="40" builtinId="16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ordinador3\d\Proyectos\Ofertas\TELECSA\Radiobases\Damer\Oferta_Telecsa\Oferta%20Economic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42"/>
      <sheetName val="44"/>
      <sheetName val="45"/>
      <sheetName val="50"/>
      <sheetName val="51"/>
      <sheetName val="52"/>
      <sheetName val="52 (2)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Materiales"/>
      <sheetName val="Equipos"/>
      <sheetName val="Salarios"/>
      <sheetName val="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>
        <row r="6">
          <cell r="B6" t="str">
            <v xml:space="preserve">Abrazadera A. inoxidable   11/2" a 21/2"                       </v>
          </cell>
          <cell r="C6" t="str">
            <v xml:space="preserve"> u   </v>
          </cell>
          <cell r="D6" t="str">
            <v>P2</v>
          </cell>
          <cell r="E6">
            <v>0.56000000000000005</v>
          </cell>
        </row>
        <row r="7">
          <cell r="B7" t="str">
            <v xml:space="preserve">Abrazadera A. inoxidable   11/4" a 2"                       </v>
          </cell>
          <cell r="C7" t="str">
            <v xml:space="preserve"> u   </v>
          </cell>
          <cell r="D7" t="str">
            <v>P2</v>
          </cell>
          <cell r="E7">
            <v>0.50400000000000011</v>
          </cell>
        </row>
        <row r="8">
          <cell r="B8" t="str">
            <v xml:space="preserve">Abrazadera A. Inoxidable  21/2" a 3"                        </v>
          </cell>
          <cell r="C8" t="str">
            <v xml:space="preserve"> u   </v>
          </cell>
          <cell r="D8" t="str">
            <v>P2</v>
          </cell>
          <cell r="E8">
            <v>0.78400000000000003</v>
          </cell>
        </row>
        <row r="9">
          <cell r="B9" t="str">
            <v xml:space="preserve">Abrazadera Acero Inoxidable 11/4" a 2"  USA                      </v>
          </cell>
          <cell r="C9" t="str">
            <v xml:space="preserve"> u   </v>
          </cell>
          <cell r="D9" t="str">
            <v>P2</v>
          </cell>
          <cell r="E9">
            <v>0.50400000000000011</v>
          </cell>
        </row>
        <row r="10">
          <cell r="B10" t="str">
            <v xml:space="preserve">Abrazadera Acero Inoxidable 2-1/2" a 3"  USA                      </v>
          </cell>
          <cell r="C10" t="str">
            <v xml:space="preserve"> u   </v>
          </cell>
          <cell r="D10" t="str">
            <v>P2</v>
          </cell>
          <cell r="E10">
            <v>0.78400000000000003</v>
          </cell>
        </row>
        <row r="11">
          <cell r="B11" t="str">
            <v xml:space="preserve">Abrazadera Acero Inoxidable 3" a 4"  USA                      </v>
          </cell>
          <cell r="C11" t="str">
            <v xml:space="preserve"> u   </v>
          </cell>
          <cell r="D11" t="str">
            <v>P2</v>
          </cell>
          <cell r="E11">
            <v>0.89600000000000013</v>
          </cell>
        </row>
        <row r="12">
          <cell r="B12" t="str">
            <v xml:space="preserve">Accesorios d/baño EDESA adhesivo blanco               </v>
          </cell>
          <cell r="C12" t="str">
            <v xml:space="preserve"> jgo </v>
          </cell>
          <cell r="D12" t="str">
            <v>P39</v>
          </cell>
          <cell r="E12">
            <v>8.6016000000000012</v>
          </cell>
        </row>
        <row r="13">
          <cell r="B13" t="str">
            <v>Accesorios d/baño EDESA adhesivo fuerte</v>
          </cell>
          <cell r="C13" t="str">
            <v xml:space="preserve"> jgo </v>
          </cell>
          <cell r="D13" t="str">
            <v>P39</v>
          </cell>
          <cell r="E13">
            <v>10.393600000000001</v>
          </cell>
        </row>
        <row r="14">
          <cell r="B14" t="str">
            <v>Accesorios d/baño EDESA adhesivo suave</v>
          </cell>
          <cell r="C14" t="str">
            <v xml:space="preserve"> jgo </v>
          </cell>
          <cell r="D14" t="str">
            <v>P39</v>
          </cell>
          <cell r="E14">
            <v>9.4527999999999999</v>
          </cell>
        </row>
        <row r="15">
          <cell r="B15" t="str">
            <v>Accesorios Spazzio blanco</v>
          </cell>
          <cell r="C15" t="str">
            <v xml:space="preserve"> jgo </v>
          </cell>
          <cell r="D15" t="str">
            <v>P39</v>
          </cell>
          <cell r="E15">
            <v>15.96</v>
          </cell>
        </row>
        <row r="16">
          <cell r="B16" t="str">
            <v xml:space="preserve">Accesorios Spazzio fuerte                                  </v>
          </cell>
          <cell r="C16" t="str">
            <v xml:space="preserve"> jgo </v>
          </cell>
          <cell r="D16" t="str">
            <v>P39</v>
          </cell>
          <cell r="E16">
            <v>19.308800000000002</v>
          </cell>
        </row>
        <row r="17">
          <cell r="B17" t="str">
            <v xml:space="preserve">Accesorios Spazzio suave       </v>
          </cell>
          <cell r="C17" t="str">
            <v xml:space="preserve"> jgo </v>
          </cell>
          <cell r="D17" t="str">
            <v>P39</v>
          </cell>
          <cell r="E17">
            <v>17.550400000000003</v>
          </cell>
        </row>
        <row r="18">
          <cell r="B18" t="str">
            <v>Acelerante Aditec FA-111</v>
          </cell>
          <cell r="C18" t="str">
            <v xml:space="preserve">2 kg  </v>
          </cell>
          <cell r="D18" t="str">
            <v>P3</v>
          </cell>
          <cell r="E18">
            <v>2</v>
          </cell>
        </row>
        <row r="19">
          <cell r="B19" t="str">
            <v>Acelerante Aditec Ultra rápido</v>
          </cell>
          <cell r="C19" t="str">
            <v xml:space="preserve">4 kg  </v>
          </cell>
          <cell r="D19" t="str">
            <v>P3</v>
          </cell>
          <cell r="E19">
            <v>3.75</v>
          </cell>
        </row>
        <row r="20">
          <cell r="B20" t="str">
            <v xml:space="preserve">Acelerante Plastif/Plastocrete 161 HE                 </v>
          </cell>
          <cell r="C20" t="str">
            <v xml:space="preserve"> kg  </v>
          </cell>
          <cell r="D20" t="str">
            <v>P92</v>
          </cell>
          <cell r="E20">
            <v>1.1200000000000001</v>
          </cell>
        </row>
        <row r="21">
          <cell r="B21" t="str">
            <v>Acido muríatico H10 (4 litros)</v>
          </cell>
          <cell r="C21" t="str">
            <v>gln</v>
          </cell>
          <cell r="D21" t="str">
            <v>P2</v>
          </cell>
          <cell r="E21">
            <v>11.200000000000001</v>
          </cell>
        </row>
        <row r="22">
          <cell r="B22" t="str">
            <v xml:space="preserve">Acom. Cobre + Poliet 2x 20 </v>
          </cell>
          <cell r="C22" t="str">
            <v>m</v>
          </cell>
          <cell r="D22" t="str">
            <v>P108</v>
          </cell>
          <cell r="E22">
            <v>0.20876800000000004</v>
          </cell>
        </row>
        <row r="23">
          <cell r="B23" t="str">
            <v>Acometida en media tension</v>
          </cell>
          <cell r="C23" t="str">
            <v>m</v>
          </cell>
          <cell r="E23">
            <v>5</v>
          </cell>
        </row>
        <row r="24">
          <cell r="B24" t="str">
            <v>Acometida en baja tension hasta medidor</v>
          </cell>
          <cell r="C24" t="str">
            <v>m</v>
          </cell>
          <cell r="E24">
            <v>11.3</v>
          </cell>
        </row>
        <row r="25">
          <cell r="B25" t="str">
            <v>Acometida desde el medidor hasta TDE</v>
          </cell>
          <cell r="C25" t="str">
            <v>m</v>
          </cell>
          <cell r="E25">
            <v>23</v>
          </cell>
        </row>
        <row r="26">
          <cell r="B26" t="str">
            <v>Acondicionador de superficie Novafort</v>
          </cell>
          <cell r="C26" t="str">
            <v>u</v>
          </cell>
          <cell r="D26" t="str">
            <v>P79</v>
          </cell>
          <cell r="E26">
            <v>49.6496</v>
          </cell>
        </row>
        <row r="27">
          <cell r="B27" t="str">
            <v>Adaptador SOHE   1"</v>
          </cell>
          <cell r="C27" t="str">
            <v xml:space="preserve"> u   </v>
          </cell>
          <cell r="D27" t="str">
            <v>P18</v>
          </cell>
          <cell r="E27">
            <v>4.6480000000000006</v>
          </cell>
        </row>
        <row r="28">
          <cell r="B28" t="str">
            <v>Adaptador SOHE 1/2"</v>
          </cell>
          <cell r="C28" t="str">
            <v xml:space="preserve"> u   </v>
          </cell>
          <cell r="D28" t="str">
            <v>P18</v>
          </cell>
          <cell r="E28">
            <v>1.2096000000000002</v>
          </cell>
        </row>
        <row r="29">
          <cell r="B29" t="str">
            <v>Adaptador SOHE 3/4"</v>
          </cell>
          <cell r="C29" t="str">
            <v xml:space="preserve"> u   </v>
          </cell>
          <cell r="D29" t="str">
            <v>P18</v>
          </cell>
          <cell r="E29">
            <v>3.5616000000000003</v>
          </cell>
        </row>
        <row r="30">
          <cell r="B30" t="str">
            <v>Adaptador SOHI   1"</v>
          </cell>
          <cell r="C30" t="str">
            <v xml:space="preserve"> u   </v>
          </cell>
          <cell r="D30" t="str">
            <v>P18</v>
          </cell>
          <cell r="E30">
            <v>3.3488000000000007</v>
          </cell>
        </row>
        <row r="31">
          <cell r="B31" t="str">
            <v>Adaptador SOHI 1/2"</v>
          </cell>
          <cell r="C31" t="str">
            <v xml:space="preserve"> u   </v>
          </cell>
          <cell r="D31" t="str">
            <v>P18</v>
          </cell>
          <cell r="E31">
            <v>1.5680000000000001</v>
          </cell>
        </row>
        <row r="32">
          <cell r="B32" t="str">
            <v>Adaptador SOHI 3/4"</v>
          </cell>
          <cell r="C32" t="str">
            <v xml:space="preserve"> u   </v>
          </cell>
          <cell r="D32" t="str">
            <v>P18</v>
          </cell>
          <cell r="E32">
            <v>1.7472000000000003</v>
          </cell>
        </row>
        <row r="33">
          <cell r="B33" t="str">
            <v xml:space="preserve">Adaptador tanque 1/2"                                 </v>
          </cell>
          <cell r="C33" t="str">
            <v xml:space="preserve"> u   </v>
          </cell>
          <cell r="D33" t="str">
            <v>P46</v>
          </cell>
          <cell r="E33">
            <v>2.4192000000000005</v>
          </cell>
        </row>
        <row r="34">
          <cell r="B34" t="str">
            <v>Adhesivo 1 para tuberia Novafort</v>
          </cell>
          <cell r="C34" t="str">
            <v>u</v>
          </cell>
          <cell r="D34" t="str">
            <v>P79</v>
          </cell>
          <cell r="E34">
            <v>23.441600000000001</v>
          </cell>
        </row>
        <row r="35">
          <cell r="B35" t="str">
            <v>Adhesivo MAXICRETE</v>
          </cell>
          <cell r="C35" t="str">
            <v>gln</v>
          </cell>
          <cell r="D35" t="str">
            <v>P59</v>
          </cell>
          <cell r="E35">
            <v>9.83</v>
          </cell>
        </row>
        <row r="36">
          <cell r="B36" t="str">
            <v>Adhesivo MAXICRYL</v>
          </cell>
          <cell r="C36" t="str">
            <v>lt</v>
          </cell>
          <cell r="D36" t="str">
            <v>P59</v>
          </cell>
          <cell r="E36">
            <v>3.7774999999999999</v>
          </cell>
        </row>
        <row r="37">
          <cell r="B37" t="str">
            <v xml:space="preserve">Adhesivo para mortero Plasterbond                 </v>
          </cell>
          <cell r="C37" t="str">
            <v xml:space="preserve"> Lt  </v>
          </cell>
          <cell r="D37" t="str">
            <v>P59</v>
          </cell>
          <cell r="E37">
            <v>2.9375</v>
          </cell>
        </row>
        <row r="38">
          <cell r="B38" t="str">
            <v>Adhesivo de seguridad</v>
          </cell>
          <cell r="C38" t="str">
            <v>u</v>
          </cell>
          <cell r="E38">
            <v>12</v>
          </cell>
        </row>
        <row r="39">
          <cell r="B39" t="str">
            <v>Aditec Empaste blanco - Base de pinturas</v>
          </cell>
          <cell r="C39" t="str">
            <v>20 kg</v>
          </cell>
          <cell r="D39" t="str">
            <v>P3</v>
          </cell>
          <cell r="E39">
            <v>9.41</v>
          </cell>
        </row>
        <row r="40">
          <cell r="B40" t="str">
            <v>Aditec Empaste corrido - Base de pinturas</v>
          </cell>
          <cell r="C40" t="str">
            <v>7 kg</v>
          </cell>
          <cell r="D40" t="str">
            <v>P3</v>
          </cell>
          <cell r="E40">
            <v>7.98</v>
          </cell>
        </row>
        <row r="41">
          <cell r="B41" t="str">
            <v>Aditec Superestuco - Base de pinturas</v>
          </cell>
          <cell r="C41" t="str">
            <v>20 kg</v>
          </cell>
          <cell r="D41" t="str">
            <v>P3</v>
          </cell>
          <cell r="E41">
            <v>10.45</v>
          </cell>
        </row>
        <row r="42">
          <cell r="B42" t="str">
            <v>Aditivo Premiun para groutex</v>
          </cell>
          <cell r="C42" t="str">
            <v xml:space="preserve"> Lt  </v>
          </cell>
          <cell r="D42" t="str">
            <v>P59</v>
          </cell>
          <cell r="E42">
            <v>4.6500000000000004</v>
          </cell>
        </row>
        <row r="43">
          <cell r="B43" t="str">
            <v>ADITIVOS (adicionar a un m3 de hormigón premezclado)</v>
          </cell>
          <cell r="C43" t="str">
            <v xml:space="preserve"> m3  </v>
          </cell>
          <cell r="D43" t="str">
            <v>P51</v>
          </cell>
          <cell r="E43">
            <v>1.41</v>
          </cell>
        </row>
        <row r="44">
          <cell r="B44" t="str">
            <v>Adolquin rectangular color(amarillo,rojo)  50/m2</v>
          </cell>
          <cell r="C44" t="str">
            <v>u</v>
          </cell>
          <cell r="D44" t="str">
            <v>P83</v>
          </cell>
          <cell r="E44">
            <v>0.15680000000000002</v>
          </cell>
        </row>
        <row r="45">
          <cell r="B45" t="str">
            <v>Adolquin rectangular gris  50/m2</v>
          </cell>
          <cell r="C45" t="str">
            <v>u</v>
          </cell>
          <cell r="D45" t="str">
            <v>P83</v>
          </cell>
          <cell r="E45">
            <v>0.13328000000000001</v>
          </cell>
        </row>
        <row r="46">
          <cell r="B46" t="str">
            <v>Adolquin trebol color(amarillo,rojo)  25/m2</v>
          </cell>
          <cell r="C46" t="str">
            <v>u</v>
          </cell>
          <cell r="D46" t="str">
            <v>P83</v>
          </cell>
          <cell r="E46">
            <v>0.31360000000000005</v>
          </cell>
        </row>
        <row r="47">
          <cell r="B47" t="str">
            <v>Adolquin trebol gris  25/m2</v>
          </cell>
          <cell r="C47" t="str">
            <v>u</v>
          </cell>
          <cell r="D47" t="str">
            <v>P83</v>
          </cell>
          <cell r="E47">
            <v>0.26656000000000002</v>
          </cell>
        </row>
        <row r="48">
          <cell r="B48" t="str">
            <v>Adoq. todo traf. 6 x 10 x 20 (300 Kg/cm2) var. form color</v>
          </cell>
          <cell r="C48" t="str">
            <v>m2</v>
          </cell>
          <cell r="D48" t="str">
            <v>P102</v>
          </cell>
          <cell r="E48">
            <v>7.8</v>
          </cell>
        </row>
        <row r="49">
          <cell r="B49" t="str">
            <v>Adoq. vehicul. Traf. Pesad. 9 x 22 x 24 (300 Kg/cm2) color</v>
          </cell>
          <cell r="C49" t="str">
            <v>u</v>
          </cell>
          <cell r="D49" t="str">
            <v>P102</v>
          </cell>
          <cell r="E49">
            <v>0.32</v>
          </cell>
        </row>
        <row r="50">
          <cell r="B50" t="str">
            <v>Adoquín 6x10x20 (50 u/m2)</v>
          </cell>
          <cell r="C50" t="str">
            <v>m2</v>
          </cell>
          <cell r="D50" t="str">
            <v>P82</v>
          </cell>
          <cell r="E50">
            <v>6.16</v>
          </cell>
        </row>
        <row r="51">
          <cell r="B51" t="str">
            <v>Adoquín 6x10x20 (50 u/m2) CON COLOR</v>
          </cell>
          <cell r="C51" t="str">
            <v>m2</v>
          </cell>
          <cell r="D51" t="str">
            <v>P82</v>
          </cell>
          <cell r="E51">
            <v>7.84</v>
          </cell>
        </row>
        <row r="52">
          <cell r="B52" t="str">
            <v>Adoquín 8x10x20 (50 u/m2)</v>
          </cell>
          <cell r="C52" t="str">
            <v>m2</v>
          </cell>
          <cell r="D52" t="str">
            <v>P82</v>
          </cell>
          <cell r="E52">
            <v>7.84</v>
          </cell>
        </row>
        <row r="53">
          <cell r="B53" t="str">
            <v>Adoquín 8x10x20 (50 u/m2) CON COLOR</v>
          </cell>
          <cell r="C53" t="str">
            <v>m2</v>
          </cell>
          <cell r="D53" t="str">
            <v>P82</v>
          </cell>
          <cell r="E53">
            <v>9.52</v>
          </cell>
        </row>
        <row r="54">
          <cell r="B54" t="str">
            <v>Adoquin decorativo H= 4.5 cm (450 Kg/cm2) dif. formas</v>
          </cell>
          <cell r="C54" t="str">
            <v>m2</v>
          </cell>
          <cell r="D54" t="str">
            <v>P102</v>
          </cell>
          <cell r="E54">
            <v>11</v>
          </cell>
        </row>
        <row r="55">
          <cell r="B55" t="str">
            <v>Adoquin decorativo H= 4.5 cm (450 Kg/cm2) dif. formas</v>
          </cell>
          <cell r="C55" t="str">
            <v>m2</v>
          </cell>
          <cell r="D55" t="str">
            <v>P102</v>
          </cell>
          <cell r="E55">
            <v>11.59</v>
          </cell>
        </row>
        <row r="56">
          <cell r="B56" t="str">
            <v>Adoquin todo traf. 6 x 10 x 20 (300 Kg/cm2) varias formas 50/M2</v>
          </cell>
          <cell r="C56" t="str">
            <v>m2</v>
          </cell>
          <cell r="D56" t="str">
            <v>P102</v>
          </cell>
          <cell r="E56">
            <v>8.5</v>
          </cell>
        </row>
        <row r="57">
          <cell r="B57" t="str">
            <v>Adoquin vehicul. trafico pesado 9 x 22 x 24 (300 Kg/cm2) 20/M2</v>
          </cell>
          <cell r="C57" t="str">
            <v>u</v>
          </cell>
          <cell r="D57" t="str">
            <v>P102</v>
          </cell>
          <cell r="E57">
            <v>0.25</v>
          </cell>
        </row>
        <row r="58">
          <cell r="B58" t="str">
            <v>Adoquines (vehicular) exagonal 20/m2</v>
          </cell>
          <cell r="C58" t="str">
            <v>u</v>
          </cell>
          <cell r="D58" t="str">
            <v>P83</v>
          </cell>
          <cell r="E58">
            <v>0.34720000000000006</v>
          </cell>
        </row>
        <row r="59">
          <cell r="B59" t="str">
            <v>Adoquines color(amarillo, rojo) exagonal 20/m2</v>
          </cell>
          <cell r="C59" t="str">
            <v>u</v>
          </cell>
          <cell r="D59" t="str">
            <v>P83</v>
          </cell>
          <cell r="E59">
            <v>0.44800000000000006</v>
          </cell>
        </row>
        <row r="60">
          <cell r="B60" t="str">
            <v>AEROFLEX para canchas ,cisternas alta resistencia</v>
          </cell>
          <cell r="C60" t="str">
            <v>4000cc</v>
          </cell>
          <cell r="D60" t="str">
            <v>P25</v>
          </cell>
          <cell r="E60">
            <v>29.71</v>
          </cell>
        </row>
        <row r="61">
          <cell r="B61" t="str">
            <v>Agregados para asfalto pasante 3/4</v>
          </cell>
          <cell r="C61" t="str">
            <v>m3</v>
          </cell>
          <cell r="D61" t="str">
            <v>P16</v>
          </cell>
          <cell r="E61">
            <v>8.5</v>
          </cell>
        </row>
        <row r="62">
          <cell r="B62" t="str">
            <v>Agua</v>
          </cell>
          <cell r="C62" t="str">
            <v>m3</v>
          </cell>
          <cell r="E62">
            <v>0.5</v>
          </cell>
        </row>
        <row r="63">
          <cell r="B63" t="str">
            <v>Aireador macho 15/16" Antique</v>
          </cell>
          <cell r="C63" t="str">
            <v>u</v>
          </cell>
          <cell r="D63" t="str">
            <v>P39</v>
          </cell>
          <cell r="E63">
            <v>10.348800000000001</v>
          </cell>
        </row>
        <row r="64">
          <cell r="B64" t="str">
            <v>Alambre de púas FORT (rollo=420m)</v>
          </cell>
          <cell r="C64" t="str">
            <v xml:space="preserve"> rll </v>
          </cell>
          <cell r="D64" t="str">
            <v>P55</v>
          </cell>
          <cell r="E64">
            <v>26.906880000000001</v>
          </cell>
        </row>
        <row r="65">
          <cell r="B65" t="str">
            <v>Alambre de púas FORT (rollo=500m)</v>
          </cell>
          <cell r="C65" t="str">
            <v xml:space="preserve"> rll </v>
          </cell>
          <cell r="D65" t="str">
            <v>P55</v>
          </cell>
          <cell r="E65">
            <v>31.987200000000001</v>
          </cell>
        </row>
        <row r="66">
          <cell r="B66" t="str">
            <v xml:space="preserve">Alambre galvanizado No. 18                            </v>
          </cell>
          <cell r="C66" t="str">
            <v xml:space="preserve"> Kg  </v>
          </cell>
          <cell r="D66" t="str">
            <v>P55</v>
          </cell>
          <cell r="E66">
            <v>1.4828800000000002</v>
          </cell>
        </row>
        <row r="67">
          <cell r="B67" t="str">
            <v xml:space="preserve">Alambre galvanizado No. 18                            </v>
          </cell>
          <cell r="C67" t="str">
            <v xml:space="preserve"> Kg  </v>
          </cell>
          <cell r="D67" t="str">
            <v>P31</v>
          </cell>
          <cell r="E67">
            <v>1.4257600000000001</v>
          </cell>
        </row>
        <row r="68">
          <cell r="B68" t="str">
            <v>Alambre galvanizado No. 20</v>
          </cell>
          <cell r="C68" t="str">
            <v xml:space="preserve"> Kg  </v>
          </cell>
          <cell r="D68" t="str">
            <v>P55</v>
          </cell>
          <cell r="E68">
            <v>2.1795200000000006</v>
          </cell>
        </row>
        <row r="69">
          <cell r="B69" t="str">
            <v>Alambre galvanizado No. 22</v>
          </cell>
          <cell r="C69" t="str">
            <v xml:space="preserve"> Kg  </v>
          </cell>
          <cell r="D69" t="str">
            <v>P55</v>
          </cell>
          <cell r="E69">
            <v>2.3967999999999998</v>
          </cell>
        </row>
        <row r="70">
          <cell r="B70" t="str">
            <v>Alambre galvanizado No. 24</v>
          </cell>
          <cell r="C70" t="str">
            <v xml:space="preserve"> Kg  </v>
          </cell>
          <cell r="D70" t="str">
            <v>P55</v>
          </cell>
          <cell r="E70">
            <v>2.9058400000000004</v>
          </cell>
        </row>
        <row r="71">
          <cell r="B71" t="str">
            <v>Alambre galvanizado No.10</v>
          </cell>
          <cell r="C71" t="str">
            <v xml:space="preserve"> Kg  </v>
          </cell>
          <cell r="D71" t="str">
            <v>P55</v>
          </cell>
          <cell r="E71">
            <v>1.3396727272727273</v>
          </cell>
        </row>
        <row r="72">
          <cell r="B72" t="str">
            <v>Alambre galvanizado No.11</v>
          </cell>
          <cell r="C72" t="str">
            <v xml:space="preserve"> Kg  </v>
          </cell>
          <cell r="D72" t="str">
            <v>P55</v>
          </cell>
          <cell r="E72">
            <v>1.3656363636363638</v>
          </cell>
        </row>
        <row r="73">
          <cell r="B73" t="str">
            <v>Alambre galvanizado No.12</v>
          </cell>
          <cell r="C73" t="str">
            <v xml:space="preserve"> Kg  </v>
          </cell>
          <cell r="D73" t="str">
            <v>P55</v>
          </cell>
          <cell r="E73">
            <v>1.3396727272727273</v>
          </cell>
        </row>
        <row r="74">
          <cell r="B74" t="str">
            <v>Alambre galvanizado No.12.5</v>
          </cell>
          <cell r="C74" t="str">
            <v xml:space="preserve"> Kg  </v>
          </cell>
          <cell r="D74" t="str">
            <v>P55</v>
          </cell>
          <cell r="E74">
            <v>1.3396727272727273</v>
          </cell>
        </row>
        <row r="75">
          <cell r="B75" t="str">
            <v>Alambre galvanizado No.13</v>
          </cell>
          <cell r="C75" t="str">
            <v xml:space="preserve"> Kg  </v>
          </cell>
          <cell r="D75" t="str">
            <v>P55</v>
          </cell>
          <cell r="E75">
            <v>1.3791272727272728</v>
          </cell>
        </row>
        <row r="76">
          <cell r="B76" t="str">
            <v>Alambre galvanizado No.14</v>
          </cell>
          <cell r="C76" t="str">
            <v xml:space="preserve"> Kg  </v>
          </cell>
          <cell r="D76" t="str">
            <v>P55</v>
          </cell>
          <cell r="E76">
            <v>1.4086545454545456</v>
          </cell>
        </row>
        <row r="77">
          <cell r="B77" t="str">
            <v>Alambre galvanizado No.16</v>
          </cell>
          <cell r="C77" t="str">
            <v xml:space="preserve"> Kg  </v>
          </cell>
          <cell r="D77" t="str">
            <v>P55</v>
          </cell>
          <cell r="E77">
            <v>1.4669454545454548</v>
          </cell>
        </row>
        <row r="78">
          <cell r="B78" t="str">
            <v>Alambre galvanizado No.4</v>
          </cell>
          <cell r="C78" t="str">
            <v xml:space="preserve"> Kg  </v>
          </cell>
          <cell r="D78" t="str">
            <v>P55</v>
          </cell>
          <cell r="E78">
            <v>1.4824727272727274</v>
          </cell>
        </row>
        <row r="79">
          <cell r="B79" t="str">
            <v>Alambre galvanizado No.6</v>
          </cell>
          <cell r="C79" t="str">
            <v xml:space="preserve"> Kg  </v>
          </cell>
          <cell r="D79" t="str">
            <v>P55</v>
          </cell>
          <cell r="E79">
            <v>1.4824727272727274</v>
          </cell>
        </row>
        <row r="80">
          <cell r="B80" t="str">
            <v>Alambre galvanizado No.8</v>
          </cell>
          <cell r="C80" t="str">
            <v xml:space="preserve"> Kg  </v>
          </cell>
          <cell r="D80" t="str">
            <v>P55</v>
          </cell>
          <cell r="E80">
            <v>1.4254545454545455</v>
          </cell>
        </row>
        <row r="81">
          <cell r="B81" t="str">
            <v>Alambre galvanizado No.9</v>
          </cell>
          <cell r="C81" t="str">
            <v xml:space="preserve"> Kg  </v>
          </cell>
          <cell r="D81" t="str">
            <v>P55</v>
          </cell>
          <cell r="E81">
            <v>1.3814181818181821</v>
          </cell>
        </row>
        <row r="82">
          <cell r="B82" t="str">
            <v xml:space="preserve">Alambre motto azul (rollo=300m)                       </v>
          </cell>
          <cell r="C82" t="str">
            <v xml:space="preserve"> rll </v>
          </cell>
          <cell r="D82" t="str">
            <v>P55</v>
          </cell>
          <cell r="E82">
            <v>33.835200000000007</v>
          </cell>
        </row>
        <row r="83">
          <cell r="B83" t="str">
            <v xml:space="preserve">Alambre motto rojo (rollo=200m)                       </v>
          </cell>
          <cell r="C83" t="str">
            <v xml:space="preserve"> rll </v>
          </cell>
          <cell r="D83" t="str">
            <v>P55</v>
          </cell>
          <cell r="E83">
            <v>16.945600000000002</v>
          </cell>
        </row>
        <row r="84">
          <cell r="B84" t="str">
            <v xml:space="preserve">Alambre motto rojo (rollo=400m)                       </v>
          </cell>
          <cell r="C84" t="str">
            <v xml:space="preserve"> rll </v>
          </cell>
          <cell r="D84" t="str">
            <v>P55</v>
          </cell>
          <cell r="E84">
            <v>33.835200000000007</v>
          </cell>
        </row>
        <row r="85">
          <cell r="B85" t="str">
            <v xml:space="preserve">Alambre motto rojo (rollo=500m)                       </v>
          </cell>
          <cell r="C85" t="str">
            <v xml:space="preserve"> rll </v>
          </cell>
          <cell r="D85" t="str">
            <v>P55</v>
          </cell>
          <cell r="E85">
            <v>42.302400000000006</v>
          </cell>
        </row>
        <row r="86">
          <cell r="B86" t="str">
            <v xml:space="preserve">Alambre recocido No. 18                            </v>
          </cell>
          <cell r="C86" t="str">
            <v xml:space="preserve"> Kg  </v>
          </cell>
          <cell r="D86" t="str">
            <v>P31</v>
          </cell>
          <cell r="E86">
            <v>1.1418400000000002</v>
          </cell>
        </row>
        <row r="87">
          <cell r="B87" t="str">
            <v xml:space="preserve">Alambre solido THHN 10 AWG </v>
          </cell>
          <cell r="C87" t="str">
            <v>m</v>
          </cell>
          <cell r="D87" t="str">
            <v>P108</v>
          </cell>
          <cell r="E87">
            <v>0.47152000000000005</v>
          </cell>
        </row>
        <row r="88">
          <cell r="B88" t="str">
            <v xml:space="preserve">Alambre solido THHN 12 AWG </v>
          </cell>
          <cell r="C88" t="str">
            <v>m</v>
          </cell>
          <cell r="D88" t="str">
            <v>P108</v>
          </cell>
          <cell r="E88">
            <v>0.28515200000000002</v>
          </cell>
        </row>
        <row r="89">
          <cell r="B89" t="str">
            <v xml:space="preserve">Alambre solido THHN 14 AWG </v>
          </cell>
          <cell r="C89" t="str">
            <v>m</v>
          </cell>
          <cell r="D89" t="str">
            <v>P108</v>
          </cell>
          <cell r="E89">
            <v>0.18737600000000001</v>
          </cell>
        </row>
        <row r="90">
          <cell r="B90" t="str">
            <v>Alambres de púas CEBU (rollo=200m)</v>
          </cell>
          <cell r="C90" t="str">
            <v xml:space="preserve"> rll </v>
          </cell>
          <cell r="D90" t="str">
            <v>P55</v>
          </cell>
          <cell r="E90">
            <v>14.190400000000002</v>
          </cell>
        </row>
        <row r="91">
          <cell r="B91" t="str">
            <v>Alambres de púas TORO (rollo=420m)</v>
          </cell>
          <cell r="C91" t="str">
            <v xml:space="preserve"> rll </v>
          </cell>
          <cell r="D91" t="str">
            <v>P55</v>
          </cell>
          <cell r="E91">
            <v>27.882960000000004</v>
          </cell>
        </row>
        <row r="92">
          <cell r="B92" t="str">
            <v>Alarma intrusos</v>
          </cell>
          <cell r="C92" t="str">
            <v>u</v>
          </cell>
          <cell r="E92">
            <v>45</v>
          </cell>
        </row>
        <row r="93">
          <cell r="B93" t="str">
            <v>Alarma baliza</v>
          </cell>
          <cell r="C93" t="str">
            <v>u</v>
          </cell>
          <cell r="E93">
            <v>75</v>
          </cell>
        </row>
        <row r="94">
          <cell r="B94" t="str">
            <v>Alarma trascientes</v>
          </cell>
          <cell r="C94" t="str">
            <v>u</v>
          </cell>
          <cell r="E94">
            <v>90</v>
          </cell>
        </row>
        <row r="95">
          <cell r="B95" t="str">
            <v xml:space="preserve">Albalux                                               </v>
          </cell>
          <cell r="C95" t="str">
            <v xml:space="preserve"> 25 kg</v>
          </cell>
          <cell r="D95" t="str">
            <v>P33</v>
          </cell>
          <cell r="E95">
            <v>3.02</v>
          </cell>
        </row>
        <row r="96">
          <cell r="B96" t="str">
            <v xml:space="preserve">Alcantarilla Paso mediano D=1000mm e=2.5mm CAL 14       </v>
          </cell>
          <cell r="C96" t="str">
            <v>m</v>
          </cell>
          <cell r="D96" t="str">
            <v>P27</v>
          </cell>
          <cell r="E96">
            <v>197.12</v>
          </cell>
        </row>
        <row r="97">
          <cell r="B97" t="str">
            <v>Alcantarilla Paso mediano D=1000mm e=2mm CAL 12</v>
          </cell>
          <cell r="C97" t="str">
            <v>m</v>
          </cell>
          <cell r="D97" t="str">
            <v>P27</v>
          </cell>
          <cell r="E97">
            <v>161.28000000000003</v>
          </cell>
        </row>
        <row r="98">
          <cell r="B98" t="str">
            <v xml:space="preserve">Alcantarilla Paso mediano D=1200mm e=2.5mm CAL 12            </v>
          </cell>
          <cell r="C98" t="str">
            <v>m</v>
          </cell>
          <cell r="D98" t="str">
            <v>P27</v>
          </cell>
          <cell r="E98">
            <v>232.96000000000004</v>
          </cell>
        </row>
        <row r="99">
          <cell r="B99" t="str">
            <v xml:space="preserve">Alcantarilla Paso mediano D=1200mm e=2mm CAL 14             </v>
          </cell>
          <cell r="C99" t="str">
            <v>m</v>
          </cell>
          <cell r="D99" t="str">
            <v>P27</v>
          </cell>
          <cell r="E99">
            <v>191.52</v>
          </cell>
        </row>
        <row r="100">
          <cell r="B100" t="str">
            <v xml:space="preserve">Alcantarilla Paso mediano D=1200mm e=3.5mm  CAL 10        </v>
          </cell>
          <cell r="C100" t="str">
            <v>m</v>
          </cell>
          <cell r="D100" t="str">
            <v>P27</v>
          </cell>
          <cell r="E100">
            <v>322.56000000000006</v>
          </cell>
        </row>
        <row r="101">
          <cell r="B101" t="str">
            <v xml:space="preserve">Alcantarilla Paso mediano D=1500mm e=2.5mm  CAL 12          </v>
          </cell>
          <cell r="C101" t="str">
            <v>m</v>
          </cell>
          <cell r="D101" t="str">
            <v>P27</v>
          </cell>
          <cell r="E101">
            <v>287.84000000000003</v>
          </cell>
        </row>
        <row r="102">
          <cell r="B102" t="str">
            <v xml:space="preserve">Alcantarilla Paso mediano D=1500mm e=3.5mm CAL 10           </v>
          </cell>
          <cell r="C102" t="str">
            <v>m</v>
          </cell>
          <cell r="D102" t="str">
            <v>P27</v>
          </cell>
          <cell r="E102">
            <v>400.96000000000004</v>
          </cell>
        </row>
        <row r="103">
          <cell r="B103" t="str">
            <v xml:space="preserve">Alcantarilla Paso mediano D=1800mm e=3.5mm Cal 10         </v>
          </cell>
          <cell r="C103" t="str">
            <v>m</v>
          </cell>
          <cell r="D103" t="str">
            <v>P27</v>
          </cell>
          <cell r="E103">
            <v>474.88000000000005</v>
          </cell>
        </row>
        <row r="104">
          <cell r="B104" t="str">
            <v xml:space="preserve">Alcantarilla Paso mediano D=900mm e=2.5mm  CAL 12             </v>
          </cell>
          <cell r="C104" t="str">
            <v>m</v>
          </cell>
          <cell r="D104" t="str">
            <v>P27</v>
          </cell>
          <cell r="E104">
            <v>179.20000000000002</v>
          </cell>
        </row>
        <row r="105">
          <cell r="B105" t="str">
            <v>Aldaba galvanizada 2" reforzada</v>
          </cell>
          <cell r="C105" t="str">
            <v>u</v>
          </cell>
          <cell r="D105" t="str">
            <v>P60</v>
          </cell>
          <cell r="E105">
            <v>0.19</v>
          </cell>
        </row>
        <row r="106">
          <cell r="B106" t="str">
            <v xml:space="preserve">Alfajía de eucalipto 4x4x250 (cm) </v>
          </cell>
          <cell r="C106" t="str">
            <v xml:space="preserve"> u   </v>
          </cell>
          <cell r="D106" t="str">
            <v>P24</v>
          </cell>
          <cell r="E106">
            <v>0.67200000000000004</v>
          </cell>
        </row>
        <row r="107">
          <cell r="B107" t="str">
            <v xml:space="preserve">Alfajía de eucalipto 6x6x2.4 (cm) </v>
          </cell>
          <cell r="C107" t="str">
            <v xml:space="preserve"> u   </v>
          </cell>
          <cell r="D107" t="str">
            <v>P64</v>
          </cell>
          <cell r="E107">
            <v>2.5</v>
          </cell>
        </row>
        <row r="108">
          <cell r="B108" t="str">
            <v>Alfajía de eucalipto 6x6x250 (cm) cepillado</v>
          </cell>
          <cell r="C108" t="str">
            <v xml:space="preserve"> u   </v>
          </cell>
          <cell r="D108" t="str">
            <v>P58</v>
          </cell>
          <cell r="E108">
            <v>2.5088000000000004</v>
          </cell>
        </row>
        <row r="109">
          <cell r="B109" t="str">
            <v xml:space="preserve">Alfajía de eucalipto 7x7x250 (cm)  rústica                  </v>
          </cell>
          <cell r="C109" t="str">
            <v xml:space="preserve"> u   </v>
          </cell>
          <cell r="D109" t="str">
            <v>P58</v>
          </cell>
          <cell r="E109">
            <v>2.5088000000000004</v>
          </cell>
        </row>
        <row r="110">
          <cell r="B110" t="str">
            <v xml:space="preserve">Alfombra comercial importada instalada </v>
          </cell>
          <cell r="C110" t="str">
            <v>m2</v>
          </cell>
          <cell r="D110" t="str">
            <v>P102</v>
          </cell>
          <cell r="E110">
            <v>7.65</v>
          </cell>
        </row>
        <row r="111">
          <cell r="B111" t="str">
            <v>Alfombra residencial importada instalada</v>
          </cell>
          <cell r="C111" t="str">
            <v>m2</v>
          </cell>
          <cell r="D111" t="str">
            <v>P102</v>
          </cell>
          <cell r="E111">
            <v>9.5</v>
          </cell>
        </row>
        <row r="112">
          <cell r="B112" t="str">
            <v>Alguicida - (sulfato de cobre) - Caneca de 5 kg</v>
          </cell>
          <cell r="C112" t="str">
            <v>u</v>
          </cell>
          <cell r="D112" t="str">
            <v>P2</v>
          </cell>
          <cell r="E112">
            <v>21</v>
          </cell>
        </row>
        <row r="113">
          <cell r="B113" t="str">
            <v>Alutecho ancho util 825mm e=0.25 long.1800 mm</v>
          </cell>
          <cell r="C113" t="str">
            <v>plancha</v>
          </cell>
          <cell r="D113" t="str">
            <v>P61</v>
          </cell>
          <cell r="E113">
            <v>6.4623999999999997</v>
          </cell>
        </row>
        <row r="114">
          <cell r="B114" t="str">
            <v>Alutecho ancho util 825mm e=0.25 long.2400 mm</v>
          </cell>
          <cell r="C114" t="str">
            <v>plancha</v>
          </cell>
          <cell r="D114" t="str">
            <v>P61</v>
          </cell>
          <cell r="E114">
            <v>8.6016000000000012</v>
          </cell>
        </row>
        <row r="115">
          <cell r="B115" t="str">
            <v>Alutecho ancho util 825mm e=0.25 long.3000 mm</v>
          </cell>
          <cell r="C115" t="str">
            <v>plancha</v>
          </cell>
          <cell r="D115" t="str">
            <v>P61</v>
          </cell>
          <cell r="E115">
            <v>10.7408</v>
          </cell>
        </row>
        <row r="116">
          <cell r="B116" t="str">
            <v>Alutecho ancho util 825mm e=0.25 long.3600 mm</v>
          </cell>
          <cell r="C116" t="str">
            <v>plancha</v>
          </cell>
          <cell r="D116" t="str">
            <v>P61</v>
          </cell>
          <cell r="E116">
            <v>12.947200000000002</v>
          </cell>
        </row>
        <row r="117">
          <cell r="B117" t="str">
            <v>Alutecho ancho util 825mm e=0.25 long.4200 mm</v>
          </cell>
          <cell r="C117" t="str">
            <v>plancha</v>
          </cell>
          <cell r="D117" t="str">
            <v>P61</v>
          </cell>
          <cell r="E117">
            <v>15.075200000000002</v>
          </cell>
        </row>
        <row r="118">
          <cell r="B118" t="str">
            <v>Alutecho ancho util 825mm e=0.25 long.4800 mm</v>
          </cell>
          <cell r="C118" t="str">
            <v>plancha</v>
          </cell>
          <cell r="D118" t="str">
            <v>P61</v>
          </cell>
          <cell r="E118">
            <v>17.248000000000001</v>
          </cell>
        </row>
        <row r="119">
          <cell r="B119" t="str">
            <v>Alutecho ancho util 825mm e=0.25 long.5000 mm</v>
          </cell>
          <cell r="C119" t="str">
            <v>plancha</v>
          </cell>
          <cell r="D119" t="str">
            <v>P61</v>
          </cell>
          <cell r="E119">
            <v>17.987200000000001</v>
          </cell>
        </row>
        <row r="120">
          <cell r="B120" t="str">
            <v>Alutecho ancho util 825mm e=0.25 long.5400 mm</v>
          </cell>
          <cell r="C120" t="str">
            <v>plancha</v>
          </cell>
          <cell r="D120" t="str">
            <v>P61</v>
          </cell>
          <cell r="E120">
            <v>19.364800000000002</v>
          </cell>
        </row>
        <row r="121">
          <cell r="B121" t="str">
            <v>Alutecho ancho util 825mm e=0.25 long.6000 mm</v>
          </cell>
          <cell r="C121" t="str">
            <v>plancha</v>
          </cell>
          <cell r="D121" t="str">
            <v>P61</v>
          </cell>
          <cell r="E121">
            <v>21.515200000000004</v>
          </cell>
        </row>
        <row r="122">
          <cell r="B122" t="str">
            <v>Alutecho ancho util1030mm e=0.30 long1800 mm</v>
          </cell>
          <cell r="C122" t="str">
            <v>plancha</v>
          </cell>
          <cell r="D122" t="str">
            <v>P61</v>
          </cell>
          <cell r="E122">
            <v>9.24</v>
          </cell>
        </row>
        <row r="123">
          <cell r="B123" t="str">
            <v>Alutecho ancho util1030mm e=0.30 long2400 mm</v>
          </cell>
          <cell r="C123" t="str">
            <v>plancha</v>
          </cell>
          <cell r="D123" t="str">
            <v>P61</v>
          </cell>
          <cell r="E123">
            <v>12.32</v>
          </cell>
        </row>
        <row r="124">
          <cell r="B124" t="str">
            <v>Alutecho ancho util1030mm e=0.30 long3000 mm</v>
          </cell>
          <cell r="C124" t="str">
            <v>plancha</v>
          </cell>
          <cell r="D124" t="str">
            <v>P61</v>
          </cell>
          <cell r="E124">
            <v>15.422400000000001</v>
          </cell>
        </row>
        <row r="125">
          <cell r="B125" t="str">
            <v>Alutecho ancho util1030mm e=0.30 long3600 mm</v>
          </cell>
          <cell r="C125" t="str">
            <v>plancha</v>
          </cell>
          <cell r="D125" t="str">
            <v>P61</v>
          </cell>
          <cell r="E125">
            <v>18.502400000000002</v>
          </cell>
        </row>
        <row r="126">
          <cell r="B126" t="str">
            <v>Alutecho ancho util1030mm e=0.30 long4200 mm</v>
          </cell>
          <cell r="C126" t="str">
            <v>plancha</v>
          </cell>
          <cell r="D126" t="str">
            <v>P61</v>
          </cell>
          <cell r="E126">
            <v>21.593600000000002</v>
          </cell>
        </row>
        <row r="127">
          <cell r="B127" t="str">
            <v>Alutecho ancho util1030mm e=0.30 long4800 mm</v>
          </cell>
          <cell r="C127" t="str">
            <v>plancha</v>
          </cell>
          <cell r="D127" t="str">
            <v>P61</v>
          </cell>
          <cell r="E127">
            <v>24.64</v>
          </cell>
        </row>
        <row r="128">
          <cell r="B128" t="str">
            <v>Alutecho ancho util1030mm e=0.30 long5000 mm</v>
          </cell>
          <cell r="C128" t="str">
            <v>plancha</v>
          </cell>
          <cell r="D128" t="str">
            <v>P61</v>
          </cell>
          <cell r="E128">
            <v>25.659200000000002</v>
          </cell>
        </row>
        <row r="129">
          <cell r="B129" t="str">
            <v>Alutecho ancho util1030mm e=0.30 long5400 mm</v>
          </cell>
          <cell r="C129" t="str">
            <v>plancha</v>
          </cell>
          <cell r="D129" t="str">
            <v>P61</v>
          </cell>
          <cell r="E129">
            <v>27.731200000000005</v>
          </cell>
        </row>
        <row r="130">
          <cell r="B130" t="str">
            <v>Alutecho ancho util1030mm e=0.30 long6000 mm</v>
          </cell>
          <cell r="C130" t="str">
            <v>plancha</v>
          </cell>
          <cell r="D130" t="str">
            <v>P61</v>
          </cell>
          <cell r="E130">
            <v>30.822400000000002</v>
          </cell>
        </row>
        <row r="131">
          <cell r="B131" t="str">
            <v>Análisis físico d´una muestra d´agua(4determinaciones)</v>
          </cell>
          <cell r="C131" t="str">
            <v>u</v>
          </cell>
          <cell r="D131" t="str">
            <v>P2</v>
          </cell>
          <cell r="E131">
            <v>44.800000000000004</v>
          </cell>
        </row>
        <row r="132">
          <cell r="B132" t="str">
            <v>Análisis químico una muestra agua (5 determinaciones)</v>
          </cell>
          <cell r="C132" t="str">
            <v>u</v>
          </cell>
          <cell r="D132" t="str">
            <v>P2</v>
          </cell>
          <cell r="E132">
            <v>44.800000000000004</v>
          </cell>
        </row>
        <row r="133">
          <cell r="B133" t="str">
            <v xml:space="preserve">Anfo                                                  </v>
          </cell>
          <cell r="C133" t="str">
            <v xml:space="preserve"> 50 K</v>
          </cell>
          <cell r="D133" t="str">
            <v>P41</v>
          </cell>
          <cell r="E133">
            <v>54.320000000000007</v>
          </cell>
        </row>
        <row r="134">
          <cell r="B134" t="str">
            <v xml:space="preserve">Angulo  20x2mm             peso= 3.58kg               </v>
          </cell>
          <cell r="C134" t="str">
            <v xml:space="preserve"> 6 m </v>
          </cell>
          <cell r="D134" t="str">
            <v>P70</v>
          </cell>
          <cell r="E134">
            <v>4.1900000000000004</v>
          </cell>
        </row>
        <row r="135">
          <cell r="B135" t="str">
            <v xml:space="preserve">Angulo  20x3mm             peso= 5.22kg               </v>
          </cell>
          <cell r="C135" t="str">
            <v xml:space="preserve"> 6 m </v>
          </cell>
          <cell r="D135" t="str">
            <v>P70</v>
          </cell>
          <cell r="E135">
            <v>5.1100000000000003</v>
          </cell>
        </row>
        <row r="136">
          <cell r="B136" t="str">
            <v xml:space="preserve">Angulo  25x2mm             peso= 4.52kg               </v>
          </cell>
          <cell r="C136" t="str">
            <v xml:space="preserve"> 6 m </v>
          </cell>
          <cell r="D136" t="str">
            <v>P70</v>
          </cell>
          <cell r="E136">
            <v>5.08</v>
          </cell>
        </row>
        <row r="137">
          <cell r="B137" t="str">
            <v xml:space="preserve">Angulo  25x3mm             peso= 6.66kg               </v>
          </cell>
          <cell r="C137" t="str">
            <v xml:space="preserve"> 6 m </v>
          </cell>
          <cell r="D137" t="str">
            <v>P70</v>
          </cell>
          <cell r="E137">
            <v>5.89</v>
          </cell>
        </row>
        <row r="138">
          <cell r="B138" t="str">
            <v xml:space="preserve">Angulo  25x4mm             peso= 8.67kg               </v>
          </cell>
          <cell r="C138" t="str">
            <v xml:space="preserve"> 6 m </v>
          </cell>
          <cell r="D138" t="str">
            <v>P70</v>
          </cell>
          <cell r="E138">
            <v>7.44</v>
          </cell>
        </row>
        <row r="139">
          <cell r="B139" t="str">
            <v xml:space="preserve">Angulo  30x3mm             peso= 8.04kg               </v>
          </cell>
          <cell r="C139" t="str">
            <v xml:space="preserve"> 6 m </v>
          </cell>
          <cell r="D139" t="str">
            <v>P70</v>
          </cell>
          <cell r="E139">
            <v>7.18</v>
          </cell>
        </row>
        <row r="140">
          <cell r="B140" t="str">
            <v xml:space="preserve">Angulo  30x4mm             peso=10.56kg               </v>
          </cell>
          <cell r="C140" t="str">
            <v xml:space="preserve"> 6 m </v>
          </cell>
          <cell r="D140" t="str">
            <v>P70</v>
          </cell>
          <cell r="E140">
            <v>8.7100000000000009</v>
          </cell>
        </row>
        <row r="141">
          <cell r="B141" t="str">
            <v xml:space="preserve">Angulo  40x3mm             peso=10.48kg               </v>
          </cell>
          <cell r="C141" t="str">
            <v xml:space="preserve"> 6 m </v>
          </cell>
          <cell r="D141" t="str">
            <v>P70</v>
          </cell>
          <cell r="E141">
            <v>10.26</v>
          </cell>
        </row>
        <row r="142">
          <cell r="B142" t="str">
            <v xml:space="preserve">Angulo  40x4mm             peso=14.34kg               </v>
          </cell>
          <cell r="C142" t="str">
            <v xml:space="preserve"> 6 m </v>
          </cell>
          <cell r="D142" t="str">
            <v>P70</v>
          </cell>
          <cell r="E142">
            <v>12.16</v>
          </cell>
        </row>
        <row r="143">
          <cell r="B143" t="str">
            <v xml:space="preserve">Angulo  40x6mm             peso=20.91kg               </v>
          </cell>
          <cell r="C143" t="str">
            <v xml:space="preserve"> 6 m </v>
          </cell>
          <cell r="D143" t="str">
            <v>P70</v>
          </cell>
          <cell r="E143">
            <v>17.53</v>
          </cell>
        </row>
        <row r="144">
          <cell r="B144" t="str">
            <v xml:space="preserve">Angulo  50x3mm             peso=13.71kg               </v>
          </cell>
          <cell r="C144" t="str">
            <v xml:space="preserve"> 6 m </v>
          </cell>
          <cell r="D144" t="str">
            <v>P70</v>
          </cell>
          <cell r="E144">
            <v>13.96</v>
          </cell>
        </row>
        <row r="145">
          <cell r="B145" t="str">
            <v xml:space="preserve">Angulo  50x4mm             peso=9.50kg               </v>
          </cell>
          <cell r="C145" t="str">
            <v xml:space="preserve"> 6 m </v>
          </cell>
          <cell r="D145" t="str">
            <v>P70</v>
          </cell>
          <cell r="E145">
            <v>15.82</v>
          </cell>
        </row>
        <row r="146">
          <cell r="B146" t="str">
            <v xml:space="preserve">Angulo  50x6mm             peso=26.58kg               </v>
          </cell>
          <cell r="C146" t="str">
            <v xml:space="preserve"> 6 m </v>
          </cell>
          <cell r="D146" t="str">
            <v>P70</v>
          </cell>
          <cell r="E146">
            <v>22.91</v>
          </cell>
        </row>
        <row r="147">
          <cell r="B147" t="str">
            <v xml:space="preserve">Angulo  60x6mm             peso= 32.54kg              </v>
          </cell>
          <cell r="C147" t="str">
            <v xml:space="preserve"> 6 m </v>
          </cell>
          <cell r="D147" t="str">
            <v>P70</v>
          </cell>
          <cell r="E147">
            <v>36.29</v>
          </cell>
        </row>
        <row r="148">
          <cell r="B148" t="str">
            <v xml:space="preserve">Angulo  60x8mm             peso= 42.52kg              </v>
          </cell>
          <cell r="C148" t="str">
            <v xml:space="preserve"> 6 m </v>
          </cell>
          <cell r="D148" t="str">
            <v>P70</v>
          </cell>
          <cell r="E148">
            <v>47.92</v>
          </cell>
        </row>
        <row r="149">
          <cell r="B149" t="str">
            <v xml:space="preserve">Angulo  65x6mm             peso= 35.36kg              </v>
          </cell>
          <cell r="C149" t="str">
            <v xml:space="preserve"> 6 m </v>
          </cell>
          <cell r="D149" t="str">
            <v>P70</v>
          </cell>
          <cell r="E149">
            <v>37.950000000000003</v>
          </cell>
        </row>
        <row r="150">
          <cell r="B150" t="str">
            <v xml:space="preserve">Angulo  70x6mm             peso= 38.28kg              </v>
          </cell>
          <cell r="C150" t="str">
            <v xml:space="preserve"> 6 m </v>
          </cell>
          <cell r="D150" t="str">
            <v>P70</v>
          </cell>
          <cell r="E150">
            <v>42.69</v>
          </cell>
        </row>
        <row r="151">
          <cell r="B151" t="str">
            <v xml:space="preserve">Angulo  75x6mm             peso= 21.20kg              </v>
          </cell>
          <cell r="C151" t="str">
            <v xml:space="preserve"> 6 m </v>
          </cell>
          <cell r="D151" t="str">
            <v>P70</v>
          </cell>
          <cell r="E151">
            <v>46.5</v>
          </cell>
        </row>
        <row r="152">
          <cell r="B152" t="str">
            <v xml:space="preserve">Angulo  75x8mm             peso= 53.91kg              </v>
          </cell>
          <cell r="C152" t="str">
            <v xml:space="preserve"> 6 m </v>
          </cell>
          <cell r="D152" t="str">
            <v>P70</v>
          </cell>
          <cell r="E152">
            <v>60.75</v>
          </cell>
        </row>
        <row r="153">
          <cell r="B153" t="str">
            <v xml:space="preserve">Angulo 100x10mm         peso= kg              </v>
          </cell>
          <cell r="C153" t="str">
            <v xml:space="preserve"> 6 m </v>
          </cell>
          <cell r="D153" t="str">
            <v>P70</v>
          </cell>
          <cell r="E153">
            <v>101.65</v>
          </cell>
        </row>
        <row r="154">
          <cell r="B154" t="str">
            <v xml:space="preserve">Angulo 100x12mm         peso= kg              </v>
          </cell>
          <cell r="C154" t="str">
            <v xml:space="preserve"> 6 m </v>
          </cell>
          <cell r="D154" t="str">
            <v>P70</v>
          </cell>
          <cell r="E154">
            <v>121.58</v>
          </cell>
        </row>
        <row r="155">
          <cell r="B155" t="str">
            <v xml:space="preserve">Angulo 100x6mm            peso= 55.55kg              </v>
          </cell>
          <cell r="C155" t="str">
            <v xml:space="preserve"> 6 m </v>
          </cell>
          <cell r="D155" t="str">
            <v>P70</v>
          </cell>
          <cell r="E155">
            <v>61.77</v>
          </cell>
        </row>
        <row r="156">
          <cell r="B156" t="str">
            <v xml:space="preserve">Angulo 100x8mm            peso= 73.07kg              </v>
          </cell>
          <cell r="C156" t="str">
            <v xml:space="preserve"> 6 m </v>
          </cell>
          <cell r="D156" t="str">
            <v>P70</v>
          </cell>
          <cell r="E156">
            <v>81.52</v>
          </cell>
        </row>
        <row r="157">
          <cell r="B157" t="str">
            <v>Angulo doblado 20x20x2 mm peso= 3.48 kg</v>
          </cell>
          <cell r="C157" t="str">
            <v>kg</v>
          </cell>
          <cell r="D157" t="str">
            <v>P61</v>
          </cell>
          <cell r="E157">
            <v>0.94</v>
          </cell>
        </row>
        <row r="158">
          <cell r="B158" t="str">
            <v>Angulo doblado 20x20x3 mm peso= 4.98 kg</v>
          </cell>
          <cell r="C158" t="str">
            <v>kg</v>
          </cell>
          <cell r="D158" t="str">
            <v>P61</v>
          </cell>
          <cell r="E158">
            <v>0.94</v>
          </cell>
        </row>
        <row r="159">
          <cell r="B159" t="str">
            <v>Angulo doblado 25x25x2 mm peso= 4.38 kg</v>
          </cell>
          <cell r="C159" t="str">
            <v>kg</v>
          </cell>
          <cell r="D159" t="str">
            <v>P61</v>
          </cell>
          <cell r="E159">
            <v>0.94</v>
          </cell>
        </row>
        <row r="160">
          <cell r="B160" t="str">
            <v>Angulo doblado 25x25x3 mm peso= 6.36 kg</v>
          </cell>
          <cell r="C160" t="str">
            <v>kg</v>
          </cell>
          <cell r="D160" t="str">
            <v>P61</v>
          </cell>
          <cell r="E160">
            <v>0.94</v>
          </cell>
        </row>
        <row r="161">
          <cell r="B161" t="str">
            <v>Angulo doblado 30x30x2 mm peso= 5.34 kg</v>
          </cell>
          <cell r="C161" t="str">
            <v>kg</v>
          </cell>
          <cell r="D161" t="str">
            <v>P61</v>
          </cell>
          <cell r="E161">
            <v>0.94</v>
          </cell>
        </row>
        <row r="162">
          <cell r="B162" t="str">
            <v>Angulo doblado 30x30x3 mm peso= 7.80 kg</v>
          </cell>
          <cell r="C162" t="str">
            <v>kg</v>
          </cell>
          <cell r="D162" t="str">
            <v>P61</v>
          </cell>
          <cell r="E162">
            <v>0.94</v>
          </cell>
        </row>
        <row r="163">
          <cell r="B163" t="str">
            <v>Angulo doblado 40x40x2 mm peso= 7.26 kg</v>
          </cell>
          <cell r="C163" t="str">
            <v>kg</v>
          </cell>
          <cell r="D163" t="str">
            <v>P61</v>
          </cell>
          <cell r="E163">
            <v>0.94</v>
          </cell>
        </row>
        <row r="164">
          <cell r="B164" t="str">
            <v>Angulo doblado 40x40x3 mm peso= 10.62 kg</v>
          </cell>
          <cell r="C164" t="str">
            <v>kg</v>
          </cell>
          <cell r="D164" t="str">
            <v>P61</v>
          </cell>
          <cell r="E164">
            <v>0.94</v>
          </cell>
        </row>
        <row r="165">
          <cell r="B165" t="str">
            <v>Angulo doblado 50x50x2 mm peso= 9.12 kg</v>
          </cell>
          <cell r="C165" t="str">
            <v>kg</v>
          </cell>
          <cell r="D165" t="str">
            <v>P61</v>
          </cell>
          <cell r="E165">
            <v>0.94</v>
          </cell>
        </row>
        <row r="166">
          <cell r="B166" t="str">
            <v>Angulo doblado 50x50x3 mm peso= 13.44 kg</v>
          </cell>
          <cell r="C166" t="str">
            <v>kg</v>
          </cell>
          <cell r="D166" t="str">
            <v>P61</v>
          </cell>
          <cell r="E166">
            <v>0.94</v>
          </cell>
        </row>
        <row r="167">
          <cell r="B167" t="str">
            <v>Angulo galvanizado 3/4"x3/4"x10"</v>
          </cell>
          <cell r="C167" t="str">
            <v>u</v>
          </cell>
          <cell r="D167" t="str">
            <v>P89</v>
          </cell>
          <cell r="E167">
            <v>0.95</v>
          </cell>
        </row>
        <row r="168">
          <cell r="B168" t="str">
            <v>Anillo Caucho 1 Novafort   110mm</v>
          </cell>
          <cell r="C168" t="str">
            <v>u</v>
          </cell>
          <cell r="D168" t="str">
            <v>P79</v>
          </cell>
          <cell r="E168">
            <v>1.6800000000000002</v>
          </cell>
        </row>
        <row r="169">
          <cell r="B169" t="str">
            <v>Anillo Caucho 1 Novafort   160mm</v>
          </cell>
          <cell r="C169" t="str">
            <v>u</v>
          </cell>
          <cell r="D169" t="str">
            <v>P79</v>
          </cell>
          <cell r="E169">
            <v>2.7440000000000007</v>
          </cell>
        </row>
        <row r="170">
          <cell r="B170" t="str">
            <v>Anillo Caucho 1 Novafort   200mm</v>
          </cell>
          <cell r="C170" t="str">
            <v>u</v>
          </cell>
          <cell r="D170" t="str">
            <v>P79</v>
          </cell>
          <cell r="E170">
            <v>4.8048000000000002</v>
          </cell>
        </row>
        <row r="171">
          <cell r="B171" t="str">
            <v>Anillo Caucho 1 Novafort   250mm</v>
          </cell>
          <cell r="C171" t="str">
            <v>u</v>
          </cell>
          <cell r="D171" t="str">
            <v>P79</v>
          </cell>
          <cell r="E171">
            <v>8.1088000000000005</v>
          </cell>
        </row>
        <row r="172">
          <cell r="B172" t="str">
            <v>Anillo Caucho 1 Novafort   315mm</v>
          </cell>
          <cell r="C172" t="str">
            <v>u</v>
          </cell>
          <cell r="D172" t="str">
            <v>P79</v>
          </cell>
          <cell r="E172">
            <v>17.080000000000002</v>
          </cell>
        </row>
        <row r="173">
          <cell r="B173" t="str">
            <v>Anillo Caucho 1 Novafort   400mm</v>
          </cell>
          <cell r="C173" t="str">
            <v>u</v>
          </cell>
          <cell r="D173" t="str">
            <v>P79</v>
          </cell>
          <cell r="E173">
            <v>28.996800000000004</v>
          </cell>
        </row>
        <row r="174">
          <cell r="B174" t="str">
            <v xml:space="preserve">Anticorrosivo Atomix  Wesco                           </v>
          </cell>
          <cell r="C174" t="str">
            <v xml:space="preserve"> 4000cc</v>
          </cell>
          <cell r="D174" t="str">
            <v>P76</v>
          </cell>
          <cell r="E174">
            <v>13.664</v>
          </cell>
        </row>
        <row r="175">
          <cell r="B175" t="str">
            <v>Anticorrosivo Azarcón</v>
          </cell>
          <cell r="C175" t="str">
            <v xml:space="preserve"> 4000cc</v>
          </cell>
          <cell r="D175" t="str">
            <v>P75</v>
          </cell>
          <cell r="E175">
            <v>17.337600000000002</v>
          </cell>
        </row>
        <row r="176">
          <cell r="B176" t="str">
            <v>Anticorrosivo Blanco</v>
          </cell>
          <cell r="C176" t="str">
            <v xml:space="preserve"> 4000cc</v>
          </cell>
          <cell r="D176" t="str">
            <v>P75</v>
          </cell>
          <cell r="E176">
            <v>16.990400000000001</v>
          </cell>
        </row>
        <row r="177">
          <cell r="B177" t="str">
            <v>Anticorrosivo Brillante (blanco)</v>
          </cell>
          <cell r="C177" t="str">
            <v xml:space="preserve"> 4000cc</v>
          </cell>
          <cell r="D177" t="str">
            <v>P74</v>
          </cell>
          <cell r="E177">
            <v>18.36</v>
          </cell>
        </row>
        <row r="178">
          <cell r="B178" t="str">
            <v>Anticorrosivo Cromato zinc</v>
          </cell>
          <cell r="C178" t="str">
            <v xml:space="preserve"> 4000cc</v>
          </cell>
          <cell r="D178" t="str">
            <v>P75</v>
          </cell>
          <cell r="E178">
            <v>14.716800000000003</v>
          </cell>
        </row>
        <row r="179">
          <cell r="B179" t="str">
            <v>Anticorrosivo industrial</v>
          </cell>
          <cell r="C179" t="str">
            <v xml:space="preserve"> 4000cc</v>
          </cell>
          <cell r="D179" t="str">
            <v>P75</v>
          </cell>
          <cell r="E179">
            <v>14.716800000000003</v>
          </cell>
        </row>
        <row r="180">
          <cell r="B180" t="str">
            <v>Anticorrosivo naranja</v>
          </cell>
          <cell r="C180" t="str">
            <v xml:space="preserve"> 4000cc</v>
          </cell>
          <cell r="D180" t="str">
            <v>P75</v>
          </cell>
          <cell r="E180">
            <v>14.828800000000001</v>
          </cell>
        </row>
        <row r="181">
          <cell r="B181" t="str">
            <v>Anticorrosivos varios color. PINTUCO rojo, negro y gris</v>
          </cell>
          <cell r="C181" t="str">
            <v>4000 cc</v>
          </cell>
          <cell r="D181" t="str">
            <v>P25</v>
          </cell>
          <cell r="E181">
            <v>14.57</v>
          </cell>
        </row>
        <row r="182">
          <cell r="B182" t="str">
            <v>Arena azul</v>
          </cell>
          <cell r="C182" t="str">
            <v>m3</v>
          </cell>
          <cell r="D182" t="str">
            <v>P101</v>
          </cell>
          <cell r="E182">
            <v>12.5</v>
          </cell>
        </row>
        <row r="183">
          <cell r="B183" t="str">
            <v>Arena cribada (para hormigones)</v>
          </cell>
          <cell r="C183" t="str">
            <v>m3</v>
          </cell>
          <cell r="D183" t="str">
            <v>P16</v>
          </cell>
          <cell r="E183">
            <v>7</v>
          </cell>
        </row>
        <row r="184">
          <cell r="B184" t="str">
            <v>Arena fina  En cantera</v>
          </cell>
          <cell r="C184" t="str">
            <v>m3</v>
          </cell>
          <cell r="D184" t="str">
            <v>P66</v>
          </cell>
          <cell r="E184">
            <v>2.8</v>
          </cell>
        </row>
        <row r="185">
          <cell r="B185" t="str">
            <v>Arena lavada de rio</v>
          </cell>
          <cell r="C185" t="str">
            <v>m3</v>
          </cell>
          <cell r="D185" t="str">
            <v>P16</v>
          </cell>
          <cell r="E185">
            <v>7</v>
          </cell>
        </row>
        <row r="186">
          <cell r="B186" t="str">
            <v xml:space="preserve">Arena no lavada (0-5mm).En cantera                              </v>
          </cell>
          <cell r="C186" t="str">
            <v xml:space="preserve"> m3  </v>
          </cell>
          <cell r="D186" t="str">
            <v>P33</v>
          </cell>
          <cell r="E186">
            <v>3.21</v>
          </cell>
        </row>
        <row r="187">
          <cell r="B187" t="str">
            <v xml:space="preserve">Asfalto AP-3 RC-250                                   </v>
          </cell>
          <cell r="C187" t="str">
            <v xml:space="preserve"> kg  </v>
          </cell>
          <cell r="D187" t="str">
            <v>P.O</v>
          </cell>
          <cell r="E187">
            <v>0.28940100000000002</v>
          </cell>
        </row>
        <row r="188">
          <cell r="B188" t="str">
            <v xml:space="preserve">Aspiradora de 8 ruedas                                </v>
          </cell>
          <cell r="C188" t="str">
            <v xml:space="preserve"> u   </v>
          </cell>
          <cell r="D188" t="str">
            <v>P2</v>
          </cell>
          <cell r="E188">
            <v>23.520000000000003</v>
          </cell>
        </row>
        <row r="189">
          <cell r="B189" t="str">
            <v xml:space="preserve">Aspiradora de cepillos  (VINYL)                              </v>
          </cell>
          <cell r="C189" t="str">
            <v xml:space="preserve"> u   </v>
          </cell>
          <cell r="D189" t="str">
            <v>P2</v>
          </cell>
          <cell r="E189">
            <v>21.28</v>
          </cell>
        </row>
        <row r="190">
          <cell r="B190" t="str">
            <v>Bajante aluminio (bla,neg,alum)</v>
          </cell>
          <cell r="C190" t="str">
            <v xml:space="preserve"> m   </v>
          </cell>
          <cell r="D190" t="str">
            <v>P23</v>
          </cell>
          <cell r="E190">
            <v>3.8192000000000004</v>
          </cell>
        </row>
        <row r="191">
          <cell r="B191" t="str">
            <v>Baldosa de cemento de 25 x 25 cm (1 color)</v>
          </cell>
          <cell r="C191" t="str">
            <v>m2</v>
          </cell>
          <cell r="D191" t="str">
            <v>P11</v>
          </cell>
          <cell r="E191">
            <v>5.88</v>
          </cell>
        </row>
        <row r="192">
          <cell r="B192" t="str">
            <v>Baldosa de cemento de 30 x 30 cm (1 color)</v>
          </cell>
          <cell r="C192" t="str">
            <v>m2</v>
          </cell>
          <cell r="D192" t="str">
            <v>P11</v>
          </cell>
          <cell r="E192">
            <v>5.5440000000000005</v>
          </cell>
        </row>
        <row r="193">
          <cell r="B193" t="str">
            <v>Baldosa de mármol 15x30 cm HABANO</v>
          </cell>
          <cell r="C193" t="str">
            <v>m2</v>
          </cell>
          <cell r="D193" t="str">
            <v>P98</v>
          </cell>
          <cell r="E193">
            <v>16</v>
          </cell>
        </row>
        <row r="194">
          <cell r="B194" t="str">
            <v>Baldosa de mármol 30x30 cm HABANO</v>
          </cell>
          <cell r="C194" t="str">
            <v>m2</v>
          </cell>
          <cell r="D194" t="str">
            <v>P98</v>
          </cell>
          <cell r="E194">
            <v>18</v>
          </cell>
        </row>
        <row r="195">
          <cell r="B195" t="str">
            <v>Baldosa de mármol 30x60 cm HABANO</v>
          </cell>
          <cell r="C195" t="str">
            <v>m2</v>
          </cell>
          <cell r="D195" t="str">
            <v>P98</v>
          </cell>
          <cell r="E195">
            <v>20</v>
          </cell>
        </row>
        <row r="196">
          <cell r="B196" t="str">
            <v xml:space="preserve">Baldosa de piedra de rio 30 x 30 cm </v>
          </cell>
          <cell r="C196" t="str">
            <v>m2</v>
          </cell>
          <cell r="D196" t="str">
            <v>P62</v>
          </cell>
          <cell r="E196">
            <v>5.9136000000000006</v>
          </cell>
        </row>
        <row r="197">
          <cell r="B197" t="str">
            <v>Baldosa de piedra de rio 30 x 30 cm fondo gris</v>
          </cell>
          <cell r="C197" t="str">
            <v>m2</v>
          </cell>
          <cell r="D197" t="str">
            <v>P11</v>
          </cell>
          <cell r="E197">
            <v>6.44</v>
          </cell>
        </row>
        <row r="198">
          <cell r="B198" t="str">
            <v>Baldosa de piedra de rio 40 x 40 cm fondo gris</v>
          </cell>
          <cell r="C198" t="str">
            <v>m2</v>
          </cell>
          <cell r="D198" t="str">
            <v>P11</v>
          </cell>
          <cell r="E198">
            <v>6.8880000000000008</v>
          </cell>
        </row>
        <row r="199">
          <cell r="B199" t="str">
            <v>Baldosa de piedra habana 30 x 30 fondo gris</v>
          </cell>
          <cell r="C199" t="str">
            <v>m2</v>
          </cell>
          <cell r="D199" t="str">
            <v>P11</v>
          </cell>
          <cell r="E199">
            <v>7.0448000000000004</v>
          </cell>
        </row>
        <row r="200">
          <cell r="B200" t="str">
            <v>Baldosa de piedra habana 40 x 40 fondo gris</v>
          </cell>
          <cell r="C200" t="str">
            <v>m2</v>
          </cell>
          <cell r="D200" t="str">
            <v>P11</v>
          </cell>
          <cell r="E200">
            <v>6.2720000000000002</v>
          </cell>
        </row>
        <row r="201">
          <cell r="B201" t="str">
            <v>Baldosa de piedra rosada 30 x 30 fondo gris</v>
          </cell>
          <cell r="C201" t="str">
            <v>m2</v>
          </cell>
          <cell r="D201" t="str">
            <v>P11</v>
          </cell>
          <cell r="E201">
            <v>7.0448000000000004</v>
          </cell>
        </row>
        <row r="202">
          <cell r="B202" t="str">
            <v>Baldosa de piedra rosada 40 x 40 fondo gris</v>
          </cell>
          <cell r="C202" t="str">
            <v>m2</v>
          </cell>
          <cell r="D202" t="str">
            <v>P11</v>
          </cell>
          <cell r="E202">
            <v>6.2720000000000002</v>
          </cell>
        </row>
        <row r="203">
          <cell r="B203" t="str">
            <v>Baldosa de piedra zula 30 x 30 fondo gris</v>
          </cell>
          <cell r="C203" t="str">
            <v>m2</v>
          </cell>
          <cell r="D203" t="str">
            <v>P11</v>
          </cell>
          <cell r="E203">
            <v>7.3360000000000003</v>
          </cell>
        </row>
        <row r="204">
          <cell r="B204" t="str">
            <v>Baldosa de piedra zula 40 x 40 fondo gris</v>
          </cell>
          <cell r="C204" t="str">
            <v>m2</v>
          </cell>
          <cell r="D204" t="str">
            <v>P11</v>
          </cell>
          <cell r="E204">
            <v>9.9680000000000017</v>
          </cell>
        </row>
        <row r="205">
          <cell r="B205" t="str">
            <v>Baldosa grano gris # 2 30 x 30 fondo gris</v>
          </cell>
          <cell r="C205" t="str">
            <v>m2</v>
          </cell>
          <cell r="D205" t="str">
            <v>P11</v>
          </cell>
          <cell r="E205">
            <v>7.3920000000000003</v>
          </cell>
        </row>
        <row r="206">
          <cell r="B206" t="str">
            <v>Baldosa grano gris # 2 40 x 40 fondo gris</v>
          </cell>
          <cell r="C206" t="str">
            <v>m2</v>
          </cell>
          <cell r="D206" t="str">
            <v>P11</v>
          </cell>
          <cell r="E206">
            <v>7.1120000000000001</v>
          </cell>
        </row>
        <row r="207">
          <cell r="B207" t="str">
            <v>Baldosa grano gris # 3 30 x 30 fondo gris</v>
          </cell>
          <cell r="C207" t="str">
            <v>m2</v>
          </cell>
          <cell r="D207" t="str">
            <v>P11</v>
          </cell>
          <cell r="E207">
            <v>7.3920000000000003</v>
          </cell>
        </row>
        <row r="208">
          <cell r="B208" t="str">
            <v>Baldosa grano gris # 3 40 x 40 fondo gris</v>
          </cell>
          <cell r="C208" t="str">
            <v>m2</v>
          </cell>
          <cell r="D208" t="str">
            <v>P11</v>
          </cell>
          <cell r="E208">
            <v>7.7840000000000007</v>
          </cell>
        </row>
        <row r="209">
          <cell r="B209" t="str">
            <v>Baldosa grano habano # 2 30 x 30 fondo gris</v>
          </cell>
          <cell r="C209" t="str">
            <v>m2</v>
          </cell>
          <cell r="D209" t="str">
            <v>P11</v>
          </cell>
          <cell r="E209">
            <v>7.3920000000000003</v>
          </cell>
        </row>
        <row r="210">
          <cell r="B210" t="str">
            <v>Baldosa grano habano # 2 40 x 40 fondo gris</v>
          </cell>
          <cell r="C210" t="str">
            <v>m2</v>
          </cell>
          <cell r="D210" t="str">
            <v>P11</v>
          </cell>
          <cell r="E210">
            <v>6.8319999999999999</v>
          </cell>
        </row>
        <row r="211">
          <cell r="B211" t="str">
            <v>Baldosa grano habano # 3 30 x 30 fondo gris</v>
          </cell>
          <cell r="C211" t="str">
            <v>m2</v>
          </cell>
          <cell r="D211" t="str">
            <v>P11</v>
          </cell>
          <cell r="E211">
            <v>7.168000000000001</v>
          </cell>
        </row>
        <row r="212">
          <cell r="B212" t="str">
            <v>Baldosa grano habano # 3 40 x 40 fondo gris</v>
          </cell>
          <cell r="C212" t="str">
            <v>m2</v>
          </cell>
          <cell r="D212" t="str">
            <v>P11</v>
          </cell>
          <cell r="E212">
            <v>8.4560000000000013</v>
          </cell>
        </row>
        <row r="213">
          <cell r="B213" t="str">
            <v>Baldosa grano rosado # 2 30 x 30 fondo gris</v>
          </cell>
          <cell r="C213" t="str">
            <v>m2</v>
          </cell>
          <cell r="D213" t="str">
            <v>P11</v>
          </cell>
          <cell r="E213">
            <v>6.5072000000000001</v>
          </cell>
        </row>
        <row r="214">
          <cell r="B214" t="str">
            <v>Baldosa grano rosado # 2 40 x 40 fondo gris</v>
          </cell>
          <cell r="C214" t="str">
            <v>m2</v>
          </cell>
          <cell r="D214" t="str">
            <v>P11</v>
          </cell>
          <cell r="E214">
            <v>6.6080000000000014</v>
          </cell>
        </row>
        <row r="215">
          <cell r="B215" t="str">
            <v>Baldosa grano rosado # 3 30 x 30 fondo gris</v>
          </cell>
          <cell r="C215" t="str">
            <v>m2</v>
          </cell>
          <cell r="D215" t="str">
            <v>P11</v>
          </cell>
          <cell r="E215">
            <v>7.3920000000000003</v>
          </cell>
        </row>
        <row r="216">
          <cell r="B216" t="str">
            <v>Baldosa grano rosado # 3 40 x 40 fondo gris</v>
          </cell>
          <cell r="C216" t="str">
            <v>m2</v>
          </cell>
          <cell r="D216" t="str">
            <v>P11</v>
          </cell>
          <cell r="E216">
            <v>7.2240000000000011</v>
          </cell>
        </row>
        <row r="217">
          <cell r="B217" t="str">
            <v>Baldosa grano zula # 2 30 x 30 fondo gris</v>
          </cell>
          <cell r="C217" t="str">
            <v>m2</v>
          </cell>
          <cell r="D217" t="str">
            <v>P11</v>
          </cell>
          <cell r="E217">
            <v>8.0080000000000009</v>
          </cell>
        </row>
        <row r="218">
          <cell r="B218" t="str">
            <v>Baldosa grano zula # 2 40 x 40 fondo gris</v>
          </cell>
          <cell r="C218" t="str">
            <v>m2</v>
          </cell>
          <cell r="D218" t="str">
            <v>P11</v>
          </cell>
          <cell r="E218">
            <v>8.4</v>
          </cell>
        </row>
        <row r="219">
          <cell r="B219" t="str">
            <v>Baldosa labr. Grano rosado 40 x 40 fondo gris</v>
          </cell>
          <cell r="C219" t="str">
            <v>m2</v>
          </cell>
          <cell r="D219" t="str">
            <v>P11</v>
          </cell>
          <cell r="E219">
            <v>6.9440000000000008</v>
          </cell>
        </row>
        <row r="220">
          <cell r="B220" t="str">
            <v>Baliza doble</v>
          </cell>
          <cell r="C220" t="str">
            <v>u</v>
          </cell>
          <cell r="E220">
            <v>600</v>
          </cell>
        </row>
        <row r="221">
          <cell r="B221" t="str">
            <v xml:space="preserve">Bandas impremeab. Kontactflex 20x40mm                 </v>
          </cell>
          <cell r="C221" t="str">
            <v xml:space="preserve"> m   </v>
          </cell>
          <cell r="D221" t="str">
            <v>P56</v>
          </cell>
          <cell r="E221">
            <v>0.72800000000000009</v>
          </cell>
        </row>
        <row r="222">
          <cell r="B222" t="str">
            <v xml:space="preserve">Bandas impremeab. Kontaflex 20x20mm                 </v>
          </cell>
          <cell r="C222" t="str">
            <v xml:space="preserve"> m   </v>
          </cell>
          <cell r="D222" t="str">
            <v>P56</v>
          </cell>
          <cell r="E222">
            <v>0.56000000000000005</v>
          </cell>
        </row>
        <row r="223">
          <cell r="B223" t="str">
            <v>Bañera 8" Linea Avanti cromo/oro</v>
          </cell>
          <cell r="C223" t="str">
            <v>u</v>
          </cell>
          <cell r="D223" t="str">
            <v>P39</v>
          </cell>
          <cell r="E223">
            <v>195.35040000000001</v>
          </cell>
        </row>
        <row r="224">
          <cell r="B224" t="str">
            <v>Bañera cascada Linea Jazz cromo/oro</v>
          </cell>
          <cell r="C224" t="str">
            <v>u</v>
          </cell>
          <cell r="D224" t="str">
            <v>P39</v>
          </cell>
          <cell r="E224">
            <v>147.35840000000002</v>
          </cell>
        </row>
        <row r="225">
          <cell r="B225" t="str">
            <v>Bañera cascada Linea Novara cromo</v>
          </cell>
          <cell r="C225" t="str">
            <v>u</v>
          </cell>
          <cell r="D225" t="str">
            <v>P39</v>
          </cell>
          <cell r="E225">
            <v>173.3648</v>
          </cell>
        </row>
        <row r="226">
          <cell r="B226" t="str">
            <v>Bañera cascada Linea Novara cromo/oro</v>
          </cell>
          <cell r="C226" t="str">
            <v>u</v>
          </cell>
          <cell r="D226" t="str">
            <v>P39</v>
          </cell>
          <cell r="E226">
            <v>200.1328</v>
          </cell>
        </row>
        <row r="227">
          <cell r="B227" t="str">
            <v>Bañera cascada Linea Samba cromo</v>
          </cell>
          <cell r="C227" t="str">
            <v>u</v>
          </cell>
          <cell r="D227" t="str">
            <v>P39</v>
          </cell>
          <cell r="E227">
            <v>161.58240000000004</v>
          </cell>
        </row>
        <row r="228">
          <cell r="B228" t="str">
            <v>Bañera cascada Linea Samba cromo/oro</v>
          </cell>
          <cell r="C228" t="str">
            <v>u</v>
          </cell>
          <cell r="D228" t="str">
            <v>P39</v>
          </cell>
          <cell r="E228">
            <v>166.82400000000001</v>
          </cell>
        </row>
        <row r="229">
          <cell r="B229" t="str">
            <v>Bañera cascada Linea Tango cromo</v>
          </cell>
          <cell r="C229" t="str">
            <v>u</v>
          </cell>
          <cell r="D229" t="str">
            <v>P39</v>
          </cell>
          <cell r="E229">
            <v>161.58240000000004</v>
          </cell>
        </row>
        <row r="230">
          <cell r="B230" t="str">
            <v>Bañera cascada Linea Tango cromo/oro</v>
          </cell>
          <cell r="C230" t="str">
            <v>u</v>
          </cell>
          <cell r="D230" t="str">
            <v>P39</v>
          </cell>
          <cell r="E230">
            <v>166.82400000000001</v>
          </cell>
        </row>
        <row r="231">
          <cell r="B231" t="str">
            <v>Bañera Linea Medieval pico cascada cromo/oro</v>
          </cell>
          <cell r="C231" t="str">
            <v>u</v>
          </cell>
          <cell r="D231" t="str">
            <v>P39</v>
          </cell>
          <cell r="E231">
            <v>187.90240000000003</v>
          </cell>
        </row>
        <row r="232">
          <cell r="B232" t="str">
            <v>Bañera Linea Medieval pico cascada oro</v>
          </cell>
          <cell r="C232" t="str">
            <v>u</v>
          </cell>
          <cell r="D232" t="str">
            <v>P39</v>
          </cell>
          <cell r="E232">
            <v>231.44800000000004</v>
          </cell>
        </row>
        <row r="233">
          <cell r="B233" t="str">
            <v>Barniz PREMIUM</v>
          </cell>
          <cell r="C233" t="str">
            <v>4000 cc</v>
          </cell>
          <cell r="D233" t="str">
            <v>P57</v>
          </cell>
          <cell r="E233">
            <v>9.32</v>
          </cell>
        </row>
        <row r="234">
          <cell r="B234" t="str">
            <v>Barniz Supremo</v>
          </cell>
          <cell r="C234" t="str">
            <v>4000 cc</v>
          </cell>
          <cell r="D234" t="str">
            <v>P75</v>
          </cell>
          <cell r="E234">
            <v>11.715200000000003</v>
          </cell>
        </row>
        <row r="235">
          <cell r="B235" t="str">
            <v>Barra de tierra</v>
          </cell>
          <cell r="C235" t="str">
            <v>global</v>
          </cell>
          <cell r="E235">
            <v>60</v>
          </cell>
        </row>
        <row r="236">
          <cell r="B236" t="str">
            <v xml:space="preserve">Barra barco   9x9mm                                   </v>
          </cell>
          <cell r="C236" t="str">
            <v xml:space="preserve"> 6 m </v>
          </cell>
          <cell r="D236" t="str">
            <v>P70</v>
          </cell>
          <cell r="E236">
            <v>2.72</v>
          </cell>
        </row>
        <row r="237">
          <cell r="B237" t="str">
            <v xml:space="preserve">Barra barco 12x12mm                                   </v>
          </cell>
          <cell r="C237" t="str">
            <v xml:space="preserve"> 6 m </v>
          </cell>
          <cell r="D237" t="str">
            <v>P70</v>
          </cell>
          <cell r="E237">
            <v>4.38</v>
          </cell>
        </row>
        <row r="238">
          <cell r="B238" t="str">
            <v xml:space="preserve">Barra barco entorchada   9x9mm                        </v>
          </cell>
          <cell r="C238" t="str">
            <v xml:space="preserve"> 6 m </v>
          </cell>
          <cell r="D238" t="str">
            <v>P70</v>
          </cell>
          <cell r="E238">
            <v>2.73</v>
          </cell>
        </row>
        <row r="239">
          <cell r="B239" t="str">
            <v xml:space="preserve">Barra barco entorchada 12x12mm                        </v>
          </cell>
          <cell r="C239" t="str">
            <v xml:space="preserve"> 6 m </v>
          </cell>
          <cell r="D239" t="str">
            <v>P70</v>
          </cell>
          <cell r="E239">
            <v>4.38</v>
          </cell>
        </row>
        <row r="240">
          <cell r="B240" t="str">
            <v xml:space="preserve">Barra de 16 lbs.                                      </v>
          </cell>
          <cell r="C240" t="str">
            <v xml:space="preserve"> u   </v>
          </cell>
          <cell r="D240" t="str">
            <v>P60</v>
          </cell>
          <cell r="E240">
            <v>20.399999999999999</v>
          </cell>
        </row>
        <row r="241">
          <cell r="B241" t="str">
            <v xml:space="preserve">Barredera  de    caucho   8 cm               </v>
          </cell>
          <cell r="C241" t="str">
            <v xml:space="preserve"> m2</v>
          </cell>
          <cell r="D241" t="str">
            <v>P60</v>
          </cell>
          <cell r="E241">
            <v>1</v>
          </cell>
        </row>
        <row r="242">
          <cell r="B242" t="str">
            <v xml:space="preserve">Barredera de chanul   2.3 m x 6 cm x 1.5 cm                    </v>
          </cell>
          <cell r="C242" t="str">
            <v xml:space="preserve"> u   </v>
          </cell>
          <cell r="D242" t="str">
            <v>P42</v>
          </cell>
          <cell r="E242">
            <v>3.27</v>
          </cell>
        </row>
        <row r="243">
          <cell r="B243" t="str">
            <v xml:space="preserve">Barredera de colorado 2.3 m x 6 cm x 1.5 cm                    </v>
          </cell>
          <cell r="C243" t="str">
            <v xml:space="preserve"> u   </v>
          </cell>
          <cell r="D243" t="str">
            <v>P42</v>
          </cell>
          <cell r="E243">
            <v>1.26</v>
          </cell>
        </row>
        <row r="244">
          <cell r="B244" t="str">
            <v>Barredera de laurel/tangaré 2.3 m x 6 cm x 1.5 cm</v>
          </cell>
          <cell r="C244" t="str">
            <v xml:space="preserve"> u   </v>
          </cell>
          <cell r="D244" t="str">
            <v>P42</v>
          </cell>
          <cell r="E244">
            <v>1.38</v>
          </cell>
        </row>
        <row r="245">
          <cell r="B245" t="str">
            <v xml:space="preserve">Barredera de mascarey 2.3 m x 6 cm x 1.5 cm              </v>
          </cell>
          <cell r="C245" t="str">
            <v xml:space="preserve"> u   </v>
          </cell>
          <cell r="D245" t="str">
            <v>P42</v>
          </cell>
          <cell r="E245">
            <v>2.78</v>
          </cell>
        </row>
        <row r="246">
          <cell r="B246" t="str">
            <v>Barredera/tapamarco de laurel 235x6x1.2</v>
          </cell>
          <cell r="C246" t="str">
            <v>u</v>
          </cell>
          <cell r="D246" t="str">
            <v>P72</v>
          </cell>
          <cell r="E246">
            <v>0.85</v>
          </cell>
        </row>
        <row r="247">
          <cell r="B247" t="str">
            <v>Barredera/tapamarco de laurel 235x8x1.2</v>
          </cell>
          <cell r="C247" t="str">
            <v>u</v>
          </cell>
          <cell r="D247" t="str">
            <v>P72</v>
          </cell>
          <cell r="E247">
            <v>1.6</v>
          </cell>
        </row>
        <row r="248">
          <cell r="B248" t="str">
            <v>Barredera/tapamarco de M.D.F. 235x6x1</v>
          </cell>
          <cell r="C248" t="str">
            <v>u</v>
          </cell>
          <cell r="D248" t="str">
            <v>P72</v>
          </cell>
          <cell r="E248">
            <v>1.2</v>
          </cell>
        </row>
        <row r="249">
          <cell r="B249" t="str">
            <v>Barredera/tapamarco de M.D.F. 235x8x0.9</v>
          </cell>
          <cell r="C249" t="str">
            <v>u</v>
          </cell>
          <cell r="D249" t="str">
            <v>P72</v>
          </cell>
          <cell r="E249">
            <v>1.4</v>
          </cell>
        </row>
        <row r="250">
          <cell r="B250" t="str">
            <v>Barredera/tapamarco de M.D.F. 235x8x1.2</v>
          </cell>
          <cell r="C250" t="str">
            <v>u</v>
          </cell>
          <cell r="D250" t="str">
            <v>P72</v>
          </cell>
          <cell r="E250">
            <v>1.6</v>
          </cell>
        </row>
        <row r="251">
          <cell r="B251" t="str">
            <v>Barrederas de marmol 0.10 x medida libre</v>
          </cell>
          <cell r="C251" t="str">
            <v>ml</v>
          </cell>
          <cell r="D251" t="str">
            <v>P98</v>
          </cell>
          <cell r="E251">
            <v>6</v>
          </cell>
        </row>
        <row r="252">
          <cell r="B252" t="str">
            <v xml:space="preserve">Base supremo satin pastel </v>
          </cell>
          <cell r="C252" t="str">
            <v>4000 cc</v>
          </cell>
          <cell r="D252" t="str">
            <v>P75</v>
          </cell>
          <cell r="E252">
            <v>18.816000000000003</v>
          </cell>
        </row>
        <row r="253">
          <cell r="B253" t="str">
            <v>Base triturada pasante 1 1/2"</v>
          </cell>
          <cell r="C253" t="str">
            <v>m3</v>
          </cell>
          <cell r="D253" t="str">
            <v>P16</v>
          </cell>
          <cell r="E253">
            <v>6</v>
          </cell>
        </row>
        <row r="254">
          <cell r="B254" t="str">
            <v>Basílica</v>
          </cell>
          <cell r="C254" t="str">
            <v>m3</v>
          </cell>
          <cell r="D254" t="str">
            <v>P8</v>
          </cell>
          <cell r="E254">
            <v>3.5056000000000003</v>
          </cell>
        </row>
        <row r="255">
          <cell r="B255" t="str">
            <v>BC 28R bord.cuneta H=28,A=64,long=50 210 Kg/cm2</v>
          </cell>
          <cell r="C255" t="str">
            <v xml:space="preserve"> u   </v>
          </cell>
          <cell r="D255" t="str">
            <v>P14</v>
          </cell>
          <cell r="E255">
            <v>6.7200000000000006</v>
          </cell>
        </row>
        <row r="256">
          <cell r="B256" t="str">
            <v>BC20  bord.cuneta H=20,A=37,long=50 210 Kg/cm2</v>
          </cell>
          <cell r="C256" t="str">
            <v xml:space="preserve"> u   </v>
          </cell>
          <cell r="D256" t="str">
            <v>P14</v>
          </cell>
          <cell r="E256">
            <v>2.6880000000000002</v>
          </cell>
        </row>
        <row r="257">
          <cell r="B257" t="str">
            <v>BC24  bord.cuneta H=24,A=35,long=50 210 Kg/cm2</v>
          </cell>
          <cell r="C257" t="str">
            <v xml:space="preserve"> u   </v>
          </cell>
          <cell r="D257" t="str">
            <v>P14</v>
          </cell>
          <cell r="E257">
            <v>2.5760000000000001</v>
          </cell>
        </row>
        <row r="258">
          <cell r="B258" t="str">
            <v>BC28  bord.cuneta H=28,A=50,long=50 210 Kg/cm2</v>
          </cell>
          <cell r="C258" t="str">
            <v xml:space="preserve"> u   </v>
          </cell>
          <cell r="D258" t="str">
            <v>P14</v>
          </cell>
          <cell r="E258">
            <v>5.3760000000000003</v>
          </cell>
        </row>
        <row r="259">
          <cell r="B259" t="str">
            <v>BI12  bord.isleta H=12,A=26, long=50  180 Kg/cm2</v>
          </cell>
          <cell r="C259" t="str">
            <v xml:space="preserve"> u   </v>
          </cell>
          <cell r="D259" t="str">
            <v>P14</v>
          </cell>
          <cell r="E259">
            <v>1.3440000000000001</v>
          </cell>
        </row>
        <row r="260">
          <cell r="B260" t="str">
            <v>Bidet Diamante (LINEA PLASMADE) (MARMOL CULTIVADO)</v>
          </cell>
          <cell r="C260" t="str">
            <v>u</v>
          </cell>
          <cell r="D260" t="str">
            <v>P13</v>
          </cell>
          <cell r="E260">
            <v>123.1</v>
          </cell>
        </row>
        <row r="261">
          <cell r="B261" t="str">
            <v>Bidet Jade (LINEA PLASMADE) (MARMOL CULTIVADO)</v>
          </cell>
          <cell r="C261" t="str">
            <v>u</v>
          </cell>
          <cell r="D261" t="str">
            <v>P13</v>
          </cell>
          <cell r="E261">
            <v>150.4</v>
          </cell>
        </row>
        <row r="262">
          <cell r="B262" t="str">
            <v xml:space="preserve">Bidet Linea Jazz cromo </v>
          </cell>
          <cell r="C262" t="str">
            <v>u</v>
          </cell>
          <cell r="D262" t="str">
            <v>P39</v>
          </cell>
          <cell r="E262">
            <v>62.036800000000007</v>
          </cell>
        </row>
        <row r="263">
          <cell r="B263" t="str">
            <v>Bidet Linea Jazz cromo/oro</v>
          </cell>
          <cell r="C263" t="str">
            <v>u</v>
          </cell>
          <cell r="D263" t="str">
            <v>P39</v>
          </cell>
          <cell r="E263">
            <v>77.5488</v>
          </cell>
        </row>
        <row r="264">
          <cell r="B264" t="str">
            <v>Bidet Linea Medieval cromo/oro</v>
          </cell>
          <cell r="C264" t="str">
            <v>u</v>
          </cell>
          <cell r="D264" t="str">
            <v>P39</v>
          </cell>
          <cell r="E264">
            <v>179.03200000000001</v>
          </cell>
        </row>
        <row r="265">
          <cell r="B265" t="str">
            <v>Bidet Linea Medieval oro</v>
          </cell>
          <cell r="C265" t="str">
            <v>u</v>
          </cell>
          <cell r="D265" t="str">
            <v>P39</v>
          </cell>
          <cell r="E265">
            <v>224.12320000000003</v>
          </cell>
        </row>
        <row r="266">
          <cell r="B266" t="str">
            <v>Bidet Linea Novara cromo</v>
          </cell>
          <cell r="C266" t="str">
            <v>u</v>
          </cell>
          <cell r="D266" t="str">
            <v>P39</v>
          </cell>
          <cell r="E266">
            <v>102.0656</v>
          </cell>
        </row>
        <row r="267">
          <cell r="B267" t="str">
            <v>Bidet Linea Novara cromo/oro</v>
          </cell>
          <cell r="C267" t="str">
            <v>u</v>
          </cell>
          <cell r="D267" t="str">
            <v>P39</v>
          </cell>
          <cell r="E267">
            <v>133.77280000000002</v>
          </cell>
        </row>
        <row r="268">
          <cell r="B268" t="str">
            <v xml:space="preserve">Bidet Victoria Blanco FV   (LINEA DE LUJO)                           </v>
          </cell>
          <cell r="C268" t="str">
            <v xml:space="preserve">u   </v>
          </cell>
          <cell r="D268" t="str">
            <v>P44</v>
          </cell>
          <cell r="E268">
            <v>197.35520000000002</v>
          </cell>
        </row>
        <row r="269">
          <cell r="B269" t="str">
            <v xml:space="preserve">Bindafix celeste                                      </v>
          </cell>
          <cell r="C269" t="str">
            <v xml:space="preserve"> kg  </v>
          </cell>
          <cell r="D269" t="str">
            <v>P92</v>
          </cell>
          <cell r="E269">
            <v>2.08</v>
          </cell>
        </row>
        <row r="270">
          <cell r="B270" t="str">
            <v xml:space="preserve">Bindafix negro                                        </v>
          </cell>
          <cell r="C270" t="str">
            <v xml:space="preserve"> kg  </v>
          </cell>
          <cell r="D270" t="str">
            <v>P92</v>
          </cell>
          <cell r="E270">
            <v>1.825</v>
          </cell>
        </row>
        <row r="271">
          <cell r="B271" t="str">
            <v xml:space="preserve">Bindafix verde                                        </v>
          </cell>
          <cell r="C271" t="str">
            <v xml:space="preserve"> kg  </v>
          </cell>
          <cell r="D271" t="str">
            <v>P92</v>
          </cell>
          <cell r="E271">
            <v>1.395</v>
          </cell>
        </row>
        <row r="272">
          <cell r="B272" t="str">
            <v>Bisagra reforzada pulida 1"</v>
          </cell>
          <cell r="C272" t="str">
            <v>u</v>
          </cell>
          <cell r="D272" t="str">
            <v>P60</v>
          </cell>
          <cell r="E272">
            <v>7.0000000000000007E-2</v>
          </cell>
        </row>
        <row r="273">
          <cell r="B273" t="str">
            <v>Biseles</v>
          </cell>
          <cell r="C273" t="str">
            <v xml:space="preserve"> u   </v>
          </cell>
          <cell r="D273" t="str">
            <v>P68</v>
          </cell>
          <cell r="E273">
            <v>0.28000000000000003</v>
          </cell>
        </row>
        <row r="274">
          <cell r="B274" t="str">
            <v>Bloque alivian.espumaflex(poliestireno) 60 x 30 x 20 cms</v>
          </cell>
          <cell r="C274" t="str">
            <v xml:space="preserve"> u   </v>
          </cell>
          <cell r="D274" t="str">
            <v>P26</v>
          </cell>
          <cell r="E274">
            <v>1.7360000000000002</v>
          </cell>
        </row>
        <row r="275">
          <cell r="B275" t="str">
            <v>Bloque alivian.espumaflex(poliestireno) 60 x 30 x 25 cms</v>
          </cell>
          <cell r="C275" t="str">
            <v xml:space="preserve"> u   </v>
          </cell>
          <cell r="D275" t="str">
            <v>P26</v>
          </cell>
          <cell r="E275">
            <v>2.1728000000000001</v>
          </cell>
        </row>
        <row r="276">
          <cell r="B276" t="str">
            <v>Bloque alivian.espumaflex(poliestireno) 60 x 60 x 20 cms</v>
          </cell>
          <cell r="C276" t="str">
            <v xml:space="preserve"> u   </v>
          </cell>
          <cell r="D276" t="str">
            <v>P26</v>
          </cell>
          <cell r="E276">
            <v>3.4720000000000004</v>
          </cell>
        </row>
        <row r="277">
          <cell r="B277" t="str">
            <v>Bloque alivian.espumaflex(poliestireno) 60 x 60 x 25 cms</v>
          </cell>
          <cell r="C277" t="str">
            <v xml:space="preserve"> u   </v>
          </cell>
          <cell r="D277" t="str">
            <v>P26</v>
          </cell>
          <cell r="E277">
            <v>4.3344000000000005</v>
          </cell>
        </row>
        <row r="278">
          <cell r="B278" t="str">
            <v xml:space="preserve">Bloque d/carga 15x20x49  (9.52 u/m2)             </v>
          </cell>
          <cell r="C278" t="str">
            <v>m2</v>
          </cell>
          <cell r="D278" t="str">
            <v>P82</v>
          </cell>
          <cell r="E278">
            <v>3.4119679999999999</v>
          </cell>
        </row>
        <row r="279">
          <cell r="B279" t="str">
            <v>Bloque d/carga 20x20x49  (9.52 u/m2)</v>
          </cell>
          <cell r="C279" t="str">
            <v>m2</v>
          </cell>
          <cell r="D279" t="str">
            <v>P82</v>
          </cell>
          <cell r="E279">
            <v>3.8384640000000001</v>
          </cell>
        </row>
        <row r="280">
          <cell r="B280" t="str">
            <v xml:space="preserve">Bloque d/carga 9x20x49 (9.52 u/m2)           </v>
          </cell>
          <cell r="C280" t="str">
            <v>m2</v>
          </cell>
          <cell r="D280" t="str">
            <v>P82</v>
          </cell>
          <cell r="E280">
            <v>2.8788480000000005</v>
          </cell>
        </row>
        <row r="281">
          <cell r="B281" t="str">
            <v>Bloque liso de pared 15 x 20 x 41 cm</v>
          </cell>
          <cell r="C281" t="str">
            <v>u</v>
          </cell>
          <cell r="D281" t="str">
            <v>P62</v>
          </cell>
          <cell r="E281">
            <v>1.3440000000000001</v>
          </cell>
        </row>
        <row r="282">
          <cell r="B282" t="str">
            <v>Bloque liviano de 10x20x40</v>
          </cell>
          <cell r="C282" t="str">
            <v>u</v>
          </cell>
          <cell r="D282" t="str">
            <v>P83</v>
          </cell>
          <cell r="E282">
            <v>0.26880000000000004</v>
          </cell>
        </row>
        <row r="283">
          <cell r="B283" t="str">
            <v>Bloque liviano de 15x20x40</v>
          </cell>
          <cell r="C283" t="str">
            <v>u</v>
          </cell>
          <cell r="D283" t="str">
            <v>P83</v>
          </cell>
          <cell r="E283">
            <v>0.32480000000000003</v>
          </cell>
        </row>
        <row r="284">
          <cell r="B284" t="str">
            <v>Bloque pesado de 10x20x40</v>
          </cell>
          <cell r="C284" t="str">
            <v>u</v>
          </cell>
          <cell r="D284" t="str">
            <v>P83</v>
          </cell>
          <cell r="E284">
            <v>0.26880000000000004</v>
          </cell>
        </row>
        <row r="285">
          <cell r="B285" t="str">
            <v>Bloque pesado de 15x20x40</v>
          </cell>
          <cell r="C285" t="str">
            <v>u</v>
          </cell>
          <cell r="D285" t="str">
            <v>P83</v>
          </cell>
          <cell r="E285">
            <v>0.34720000000000001</v>
          </cell>
        </row>
        <row r="286">
          <cell r="B286" t="str">
            <v>Bloque pesado de 20x20x40</v>
          </cell>
          <cell r="C286" t="str">
            <v>u</v>
          </cell>
          <cell r="D286" t="str">
            <v>P83</v>
          </cell>
          <cell r="E286">
            <v>0.39200000000000002</v>
          </cell>
        </row>
        <row r="287">
          <cell r="B287" t="str">
            <v>Bloque pesado de 25x20x40</v>
          </cell>
          <cell r="C287" t="str">
            <v>u</v>
          </cell>
          <cell r="D287" t="str">
            <v>P83</v>
          </cell>
          <cell r="E287">
            <v>0.53760000000000008</v>
          </cell>
        </row>
        <row r="288">
          <cell r="B288" t="str">
            <v>Bloque visto de arcilla 8 x 7 x 30 cm</v>
          </cell>
          <cell r="C288" t="str">
            <v>u</v>
          </cell>
          <cell r="D288" t="str">
            <v>P62</v>
          </cell>
          <cell r="E288">
            <v>0.42560000000000003</v>
          </cell>
        </row>
        <row r="289">
          <cell r="B289" t="str">
            <v xml:space="preserve">Blower 1 HP USA                                           </v>
          </cell>
          <cell r="C289" t="str">
            <v xml:space="preserve"> u   </v>
          </cell>
          <cell r="D289" t="str">
            <v>P2</v>
          </cell>
          <cell r="E289">
            <v>134.4</v>
          </cell>
        </row>
        <row r="290">
          <cell r="B290" t="str">
            <v xml:space="preserve">Blower 2 HP USA                                          </v>
          </cell>
          <cell r="C290" t="str">
            <v xml:space="preserve"> u   </v>
          </cell>
          <cell r="D290" t="str">
            <v>P2</v>
          </cell>
          <cell r="E290">
            <v>179.20000000000002</v>
          </cell>
        </row>
        <row r="291">
          <cell r="B291" t="str">
            <v>Bobina caliente espesor e=2,3,4 mm</v>
          </cell>
          <cell r="C291" t="str">
            <v>kg</v>
          </cell>
          <cell r="D291" t="str">
            <v>P61</v>
          </cell>
          <cell r="E291">
            <v>0.89</v>
          </cell>
        </row>
        <row r="292">
          <cell r="B292" t="str">
            <v>Bobina fria</v>
          </cell>
          <cell r="C292" t="str">
            <v>kg</v>
          </cell>
          <cell r="D292" t="str">
            <v>P61</v>
          </cell>
          <cell r="E292">
            <v>1.02</v>
          </cell>
        </row>
        <row r="293">
          <cell r="B293" t="str">
            <v xml:space="preserve">Boca de campana    2" lisa  (aluminio)                  </v>
          </cell>
          <cell r="C293" t="str">
            <v xml:space="preserve"> u   </v>
          </cell>
          <cell r="D293" t="str">
            <v>P45</v>
          </cell>
          <cell r="E293">
            <v>35.92</v>
          </cell>
        </row>
        <row r="294">
          <cell r="B294" t="str">
            <v xml:space="preserve">Boca de campana   4" lisa  (aluminio)                  </v>
          </cell>
          <cell r="C294" t="str">
            <v xml:space="preserve"> u   </v>
          </cell>
          <cell r="D294" t="str">
            <v>P45</v>
          </cell>
          <cell r="E294">
            <v>48.11</v>
          </cell>
        </row>
        <row r="295">
          <cell r="B295" t="str">
            <v xml:space="preserve">Boca de campana  3" lisa  (aluminio)                  </v>
          </cell>
          <cell r="C295" t="str">
            <v xml:space="preserve"> u   </v>
          </cell>
          <cell r="D295" t="str">
            <v>P45</v>
          </cell>
          <cell r="E295">
            <v>39.880000000000003</v>
          </cell>
        </row>
        <row r="296">
          <cell r="B296" t="str">
            <v>Bola</v>
          </cell>
          <cell r="C296" t="str">
            <v>m3</v>
          </cell>
          <cell r="D296" t="str">
            <v>P8</v>
          </cell>
          <cell r="E296">
            <v>2.8000000000000003</v>
          </cell>
        </row>
        <row r="297">
          <cell r="B297" t="str">
            <v>Bolsacreto PAVCO 1401 (2.40x1.20)</v>
          </cell>
          <cell r="C297" t="str">
            <v>u</v>
          </cell>
          <cell r="D297" t="str">
            <v>P78</v>
          </cell>
          <cell r="E297">
            <v>7.9296000000000006</v>
          </cell>
        </row>
        <row r="298">
          <cell r="B298" t="str">
            <v xml:space="preserve">Bomba                                                 </v>
          </cell>
          <cell r="C298" t="str">
            <v xml:space="preserve"> m3  </v>
          </cell>
          <cell r="D298" t="str">
            <v>P51</v>
          </cell>
          <cell r="E298">
            <v>7.73</v>
          </cell>
        </row>
        <row r="299">
          <cell r="B299" t="str">
            <v xml:space="preserve">Bomba                                                 </v>
          </cell>
          <cell r="C299" t="str">
            <v xml:space="preserve"> m3  </v>
          </cell>
          <cell r="D299" t="str">
            <v>P50</v>
          </cell>
          <cell r="E299">
            <v>8</v>
          </cell>
        </row>
        <row r="300">
          <cell r="B300" t="str">
            <v xml:space="preserve">Bomba con trampa de pelos PAINTAIR USA 1HP                </v>
          </cell>
          <cell r="C300" t="str">
            <v xml:space="preserve"> u   </v>
          </cell>
          <cell r="D300" t="str">
            <v>P2</v>
          </cell>
          <cell r="E300">
            <v>212.8</v>
          </cell>
        </row>
        <row r="301">
          <cell r="B301" t="str">
            <v xml:space="preserve">Bomba DYNAMO-PUMP PENTAIR USA 2 HP                </v>
          </cell>
          <cell r="C301" t="str">
            <v xml:space="preserve"> u   </v>
          </cell>
          <cell r="D301" t="str">
            <v>P2</v>
          </cell>
          <cell r="E301">
            <v>336.00000000000006</v>
          </cell>
        </row>
        <row r="302">
          <cell r="B302" t="str">
            <v>Bombas de prueba de 0-100 lbs. HERBERT</v>
          </cell>
          <cell r="C302" t="str">
            <v xml:space="preserve"> u   </v>
          </cell>
          <cell r="D302" t="str">
            <v>P2</v>
          </cell>
          <cell r="E302">
            <v>442.40000000000003</v>
          </cell>
        </row>
        <row r="303">
          <cell r="B303" t="str">
            <v>Bondex Plus (pega cerámica sobre cerámica)</v>
          </cell>
          <cell r="C303" t="str">
            <v>25 kg</v>
          </cell>
          <cell r="D303" t="str">
            <v>P59</v>
          </cell>
          <cell r="E303">
            <v>7.65</v>
          </cell>
        </row>
        <row r="304">
          <cell r="B304" t="str">
            <v>Bondex Premiun con aditivo</v>
          </cell>
          <cell r="C304" t="str">
            <v>20 kg</v>
          </cell>
          <cell r="D304" t="str">
            <v>P59</v>
          </cell>
          <cell r="E304">
            <v>9.0399999999999991</v>
          </cell>
        </row>
        <row r="305">
          <cell r="B305" t="str">
            <v>Bondex Premiun con aditivo</v>
          </cell>
          <cell r="C305" t="str">
            <v>40 kg</v>
          </cell>
          <cell r="D305" t="str">
            <v>P59</v>
          </cell>
          <cell r="E305">
            <v>16.97</v>
          </cell>
        </row>
        <row r="306">
          <cell r="B306" t="str">
            <v>Bondex standard</v>
          </cell>
          <cell r="C306" t="str">
            <v>kg</v>
          </cell>
          <cell r="D306" t="str">
            <v>P59</v>
          </cell>
          <cell r="E306">
            <v>4.46</v>
          </cell>
        </row>
        <row r="307">
          <cell r="B307" t="str">
            <v>Boquilla colgante sencilla de baquelita</v>
          </cell>
          <cell r="C307" t="str">
            <v xml:space="preserve"> u   </v>
          </cell>
          <cell r="D307" t="str">
            <v>P68</v>
          </cell>
          <cell r="E307">
            <v>0.28000000000000003</v>
          </cell>
        </row>
        <row r="308">
          <cell r="B308" t="str">
            <v>Boquilla de caucho USA eagle</v>
          </cell>
          <cell r="C308" t="str">
            <v xml:space="preserve"> u   </v>
          </cell>
          <cell r="D308" t="str">
            <v>P68</v>
          </cell>
          <cell r="E308">
            <v>0.78400000000000003</v>
          </cell>
        </row>
        <row r="309">
          <cell r="B309" t="str">
            <v>Botón timbre VETO c/placa</v>
          </cell>
          <cell r="C309" t="str">
            <v xml:space="preserve"> u   </v>
          </cell>
          <cell r="D309" t="str">
            <v>P68</v>
          </cell>
          <cell r="E309">
            <v>2.0944000000000003</v>
          </cell>
        </row>
        <row r="310">
          <cell r="B310" t="str">
            <v>Breaker 1 polo 10-32 AMPS.SQUARE D</v>
          </cell>
          <cell r="C310" t="str">
            <v xml:space="preserve"> u   </v>
          </cell>
          <cell r="D310" t="str">
            <v>P26</v>
          </cell>
          <cell r="E310">
            <v>4.18</v>
          </cell>
        </row>
        <row r="311">
          <cell r="B311" t="str">
            <v>Breaker 1 polo 40-63 AMPS.SQUARE D</v>
          </cell>
          <cell r="C311" t="str">
            <v xml:space="preserve"> u   </v>
          </cell>
          <cell r="D311" t="str">
            <v>P26</v>
          </cell>
          <cell r="E311">
            <v>4.59</v>
          </cell>
        </row>
        <row r="312">
          <cell r="B312" t="str">
            <v>Breaker 1 polo 70 AMP. SD</v>
          </cell>
          <cell r="C312" t="str">
            <v xml:space="preserve"> u   </v>
          </cell>
          <cell r="D312" t="str">
            <v>P68</v>
          </cell>
          <cell r="E312">
            <v>12.600000000000001</v>
          </cell>
        </row>
        <row r="313">
          <cell r="B313" t="str">
            <v>Breaker 1 polo 70 AMPS.SQUARE D</v>
          </cell>
          <cell r="C313" t="str">
            <v xml:space="preserve"> u   </v>
          </cell>
          <cell r="D313" t="str">
            <v>P26</v>
          </cell>
          <cell r="E313">
            <v>13.62</v>
          </cell>
        </row>
        <row r="314">
          <cell r="B314" t="str">
            <v xml:space="preserve">Breaker 1 polo SD 10-30 AMP. </v>
          </cell>
          <cell r="C314" t="str">
            <v xml:space="preserve"> u   </v>
          </cell>
          <cell r="D314" t="str">
            <v>P68</v>
          </cell>
          <cell r="E314">
            <v>4.3792000000000009</v>
          </cell>
        </row>
        <row r="315">
          <cell r="B315" t="str">
            <v xml:space="preserve">Breaker 1 polo SD 40-60 AMP. </v>
          </cell>
          <cell r="C315" t="str">
            <v xml:space="preserve"> u   </v>
          </cell>
          <cell r="D315" t="str">
            <v>P68</v>
          </cell>
          <cell r="E315">
            <v>4.7936000000000005</v>
          </cell>
        </row>
        <row r="316">
          <cell r="B316" t="str">
            <v>Breaker 2 polos  100 AMP. SD.</v>
          </cell>
          <cell r="C316" t="str">
            <v xml:space="preserve"> u   </v>
          </cell>
          <cell r="D316" t="str">
            <v>P68</v>
          </cell>
          <cell r="E316">
            <v>34.742400000000004</v>
          </cell>
        </row>
        <row r="317">
          <cell r="B317" t="str">
            <v>Breaker 2 polos  15-60 AMP. SD.</v>
          </cell>
          <cell r="C317" t="str">
            <v xml:space="preserve"> u   </v>
          </cell>
          <cell r="D317" t="str">
            <v>P68</v>
          </cell>
          <cell r="E317">
            <v>10.550400000000002</v>
          </cell>
        </row>
        <row r="318">
          <cell r="B318" t="str">
            <v>Breaker 2 polos  70 AMP. SD.</v>
          </cell>
          <cell r="C318" t="str">
            <v xml:space="preserve"> u   </v>
          </cell>
          <cell r="D318" t="str">
            <v>P68</v>
          </cell>
          <cell r="E318">
            <v>14.974400000000001</v>
          </cell>
        </row>
        <row r="319">
          <cell r="B319" t="str">
            <v>Breaker 2 polos  80-90 AMP. SD.</v>
          </cell>
          <cell r="C319" t="str">
            <v xml:space="preserve"> u   </v>
          </cell>
          <cell r="D319" t="str">
            <v>P68</v>
          </cell>
          <cell r="E319">
            <v>23.553600000000003</v>
          </cell>
        </row>
        <row r="320">
          <cell r="B320" t="str">
            <v>Breaker 2 polos 100 AMPS.SQUARE D</v>
          </cell>
          <cell r="C320" t="str">
            <v xml:space="preserve"> u   </v>
          </cell>
          <cell r="D320" t="str">
            <v>P26</v>
          </cell>
          <cell r="E320">
            <v>37.58</v>
          </cell>
        </row>
        <row r="321">
          <cell r="B321" t="str">
            <v>Breaker 2 polos 16-20 AMPS.SQUARE D</v>
          </cell>
          <cell r="C321" t="str">
            <v xml:space="preserve"> u   </v>
          </cell>
          <cell r="D321" t="str">
            <v>P26</v>
          </cell>
          <cell r="E321">
            <v>10.08</v>
          </cell>
        </row>
        <row r="322">
          <cell r="B322" t="str">
            <v>Breaker 2 polos 32-63 AMPS.SQUARE D</v>
          </cell>
          <cell r="C322" t="str">
            <v xml:space="preserve"> u   </v>
          </cell>
          <cell r="D322" t="str">
            <v>P26</v>
          </cell>
          <cell r="E322">
            <v>10.27</v>
          </cell>
        </row>
        <row r="323">
          <cell r="B323" t="str">
            <v>Breaker 2 polos 70 AMPS.SQUARE D</v>
          </cell>
          <cell r="C323" t="str">
            <v xml:space="preserve"> u   </v>
          </cell>
          <cell r="D323" t="str">
            <v>P26</v>
          </cell>
          <cell r="E323">
            <v>16.2</v>
          </cell>
        </row>
        <row r="324">
          <cell r="B324" t="str">
            <v>Breaker 2 polos 80-90 AMPS.SQUARE D</v>
          </cell>
          <cell r="C324" t="str">
            <v xml:space="preserve"> u   </v>
          </cell>
          <cell r="D324" t="str">
            <v>P26</v>
          </cell>
          <cell r="E324">
            <v>25.46</v>
          </cell>
        </row>
        <row r="325">
          <cell r="B325" t="str">
            <v>Breaker 2 polos. 15-60 AMP. GE</v>
          </cell>
          <cell r="C325" t="str">
            <v xml:space="preserve"> u   </v>
          </cell>
          <cell r="D325" t="str">
            <v>P68</v>
          </cell>
          <cell r="E325">
            <v>28.190400000000004</v>
          </cell>
        </row>
        <row r="326">
          <cell r="B326" t="str">
            <v>Breaker 3 polos  15-60 AMP. SD.</v>
          </cell>
          <cell r="C326" t="str">
            <v xml:space="preserve"> u   </v>
          </cell>
          <cell r="D326" t="str">
            <v>P68</v>
          </cell>
          <cell r="E326">
            <v>28.324800000000003</v>
          </cell>
        </row>
        <row r="327">
          <cell r="B327" t="str">
            <v>Breaker 3 polos  70-100 AMP. SD.</v>
          </cell>
          <cell r="C327" t="str">
            <v xml:space="preserve"> u   </v>
          </cell>
          <cell r="D327" t="str">
            <v>P68</v>
          </cell>
          <cell r="E327">
            <v>58.419200000000004</v>
          </cell>
        </row>
        <row r="328">
          <cell r="B328" t="str">
            <v>Breaker 3 polos 16-63 AMPS.SQUARE D</v>
          </cell>
          <cell r="C328" t="str">
            <v xml:space="preserve"> u   </v>
          </cell>
          <cell r="D328" t="str">
            <v>P26</v>
          </cell>
          <cell r="E328">
            <v>27.59</v>
          </cell>
        </row>
        <row r="329">
          <cell r="B329" t="str">
            <v>Breaker 3 polos 70-100 AMPS.SQUARE D</v>
          </cell>
          <cell r="C329" t="str">
            <v xml:space="preserve"> u   </v>
          </cell>
          <cell r="D329" t="str">
            <v>P26</v>
          </cell>
          <cell r="E329">
            <v>63.18</v>
          </cell>
        </row>
        <row r="330">
          <cell r="B330" t="str">
            <v>Breaker 3 polos. 15-60 AMP. GE</v>
          </cell>
          <cell r="C330" t="str">
            <v xml:space="preserve"> u   </v>
          </cell>
          <cell r="D330" t="str">
            <v>P68</v>
          </cell>
          <cell r="E330">
            <v>66.483200000000011</v>
          </cell>
        </row>
        <row r="331">
          <cell r="B331" t="str">
            <v>Breaker DEL. 15-60 AMP. GE</v>
          </cell>
          <cell r="C331" t="str">
            <v xml:space="preserve"> u   </v>
          </cell>
          <cell r="D331" t="str">
            <v>P68</v>
          </cell>
          <cell r="E331">
            <v>4.3231999999999999</v>
          </cell>
        </row>
        <row r="332">
          <cell r="B332" t="str">
            <v>Breaker GRU. 15-60 AMP. GE</v>
          </cell>
          <cell r="C332" t="str">
            <v xml:space="preserve"> u   </v>
          </cell>
          <cell r="D332" t="str">
            <v>P68</v>
          </cell>
          <cell r="E332">
            <v>4.3231999999999999</v>
          </cell>
        </row>
        <row r="333">
          <cell r="B333" t="str">
            <v xml:space="preserve">Brida tanque 1/2"                                     </v>
          </cell>
          <cell r="C333" t="str">
            <v xml:space="preserve"> u   </v>
          </cell>
          <cell r="D333" t="str">
            <v>P46</v>
          </cell>
          <cell r="E333">
            <v>0.8176000000000001</v>
          </cell>
        </row>
        <row r="334">
          <cell r="B334" t="str">
            <v>BS20  bord. rectang. H=20,B=10, long=50 180 Kg/cm2</v>
          </cell>
          <cell r="C334" t="str">
            <v xml:space="preserve"> u   </v>
          </cell>
          <cell r="D334" t="str">
            <v>P14</v>
          </cell>
          <cell r="E334">
            <v>1.1200000000000001</v>
          </cell>
        </row>
        <row r="335">
          <cell r="B335" t="str">
            <v>BS25  bord. rectang. H=24,B=12, long=50 180 Kg/cm2</v>
          </cell>
          <cell r="C335" t="str">
            <v xml:space="preserve"> u   </v>
          </cell>
          <cell r="D335" t="str">
            <v>P14</v>
          </cell>
          <cell r="E335">
            <v>1.5120000000000002</v>
          </cell>
        </row>
        <row r="336">
          <cell r="B336" t="str">
            <v>BS30  bord. rectang. H=30,B=15, long=50 180 Kg/cm2</v>
          </cell>
          <cell r="C336" t="str">
            <v xml:space="preserve"> u   </v>
          </cell>
          <cell r="D336" t="str">
            <v>P14</v>
          </cell>
          <cell r="E336">
            <v>2.4079999999999999</v>
          </cell>
        </row>
        <row r="337">
          <cell r="B337" t="str">
            <v>BS35  bord. rectang. H=35,B=15, long=50 180 Kg/cm2</v>
          </cell>
          <cell r="C337" t="str">
            <v xml:space="preserve"> u   </v>
          </cell>
          <cell r="D337" t="str">
            <v>P14</v>
          </cell>
          <cell r="E337">
            <v>2.8000000000000003</v>
          </cell>
        </row>
        <row r="338">
          <cell r="B338" t="str">
            <v>BUCANERO EPOXICO KIT</v>
          </cell>
          <cell r="C338" t="str">
            <v>2 GL</v>
          </cell>
          <cell r="D338" t="str">
            <v>P25</v>
          </cell>
          <cell r="E338">
            <v>78.97</v>
          </cell>
        </row>
        <row r="339">
          <cell r="B339" t="str">
            <v>Bucle denso Nylon 701 (inc. Forro)</v>
          </cell>
          <cell r="C339" t="str">
            <v xml:space="preserve"> m2  </v>
          </cell>
          <cell r="D339" t="str">
            <v>P7</v>
          </cell>
          <cell r="E339">
            <v>12.9024</v>
          </cell>
        </row>
        <row r="340">
          <cell r="B340" t="str">
            <v>Bucle denso Nylon americano (inc. Forro)</v>
          </cell>
          <cell r="C340" t="str">
            <v xml:space="preserve"> m2  </v>
          </cell>
          <cell r="D340" t="str">
            <v>P7</v>
          </cell>
          <cell r="E340">
            <v>15.086400000000003</v>
          </cell>
        </row>
        <row r="341">
          <cell r="B341" t="str">
            <v>Bucle denso Nylon italiano (inc. Forro)</v>
          </cell>
          <cell r="C341" t="str">
            <v xml:space="preserve"> m2  </v>
          </cell>
          <cell r="D341" t="str">
            <v>P7</v>
          </cell>
          <cell r="E341">
            <v>14.795200000000003</v>
          </cell>
        </row>
        <row r="342">
          <cell r="B342" t="str">
            <v>Bucle Grueso Berber Nylon (inc. Forro)</v>
          </cell>
          <cell r="C342" t="str">
            <v>m2</v>
          </cell>
          <cell r="D342" t="str">
            <v>P7</v>
          </cell>
          <cell r="E342">
            <v>15.68</v>
          </cell>
        </row>
        <row r="343">
          <cell r="B343" t="str">
            <v>Bucle Grueso Berber Nylon italiano (inc. Forro)</v>
          </cell>
          <cell r="C343" t="str">
            <v>m2</v>
          </cell>
          <cell r="D343" t="str">
            <v>P7</v>
          </cell>
          <cell r="E343">
            <v>15.713600000000001</v>
          </cell>
        </row>
        <row r="344">
          <cell r="B344" t="str">
            <v>Bucle llano acrílico</v>
          </cell>
          <cell r="C344" t="str">
            <v>m2</v>
          </cell>
          <cell r="D344" t="str">
            <v>P7</v>
          </cell>
          <cell r="E344">
            <v>12.566400000000002</v>
          </cell>
        </row>
        <row r="345">
          <cell r="B345" t="str">
            <v xml:space="preserve">Bushing  HG 1 1/2" x 1/2"                                 </v>
          </cell>
          <cell r="C345" t="str">
            <v xml:space="preserve"> u   </v>
          </cell>
          <cell r="D345" t="str">
            <v>P30</v>
          </cell>
          <cell r="E345">
            <v>0.68</v>
          </cell>
        </row>
        <row r="346">
          <cell r="B346" t="str">
            <v xml:space="preserve">Bushing HG   1" a 1/2"                                </v>
          </cell>
          <cell r="C346" t="str">
            <v xml:space="preserve"> u   </v>
          </cell>
          <cell r="D346" t="str">
            <v>P30</v>
          </cell>
          <cell r="E346">
            <v>0.34</v>
          </cell>
        </row>
        <row r="347">
          <cell r="B347" t="str">
            <v>Bushing HG 1 1/2" x 3/4"</v>
          </cell>
          <cell r="C347" t="str">
            <v xml:space="preserve"> u   </v>
          </cell>
          <cell r="D347" t="str">
            <v>P30</v>
          </cell>
          <cell r="E347">
            <v>0.7</v>
          </cell>
        </row>
        <row r="348">
          <cell r="B348" t="str">
            <v>Bushing HG 1 1/4" x 3/4"</v>
          </cell>
          <cell r="C348" t="str">
            <v xml:space="preserve"> u   </v>
          </cell>
          <cell r="D348" t="str">
            <v>P30</v>
          </cell>
          <cell r="E348">
            <v>0.56000000000000005</v>
          </cell>
        </row>
        <row r="349">
          <cell r="B349" t="str">
            <v>Bushing HG 2" x 1/2"</v>
          </cell>
          <cell r="C349" t="str">
            <v xml:space="preserve"> u   </v>
          </cell>
          <cell r="D349" t="str">
            <v>P30</v>
          </cell>
          <cell r="E349">
            <v>1.02</v>
          </cell>
        </row>
        <row r="350">
          <cell r="B350" t="str">
            <v xml:space="preserve">Bushing HG 3/4" a 1/2"                                </v>
          </cell>
          <cell r="C350" t="str">
            <v xml:space="preserve"> u   </v>
          </cell>
          <cell r="D350" t="str">
            <v>P30</v>
          </cell>
          <cell r="E350">
            <v>0.22</v>
          </cell>
        </row>
        <row r="351">
          <cell r="B351" t="str">
            <v>Bushing polipropileno (PP) roscado 3/4" M x 1/2" H</v>
          </cell>
          <cell r="C351" t="str">
            <v>u</v>
          </cell>
          <cell r="D351" t="str">
            <v>P48</v>
          </cell>
          <cell r="E351">
            <v>0.90720000000000012</v>
          </cell>
        </row>
        <row r="352">
          <cell r="B352" t="str">
            <v>Bocina</v>
          </cell>
          <cell r="C352" t="str">
            <v>u</v>
          </cell>
          <cell r="E352">
            <v>95</v>
          </cell>
        </row>
        <row r="353">
          <cell r="B353" t="str">
            <v xml:space="preserve">Cabezal SEYKE,COLORADO p/marco  L=1.00m: a=18cm                </v>
          </cell>
          <cell r="C353" t="str">
            <v xml:space="preserve"> u   </v>
          </cell>
          <cell r="D353" t="str">
            <v>P40</v>
          </cell>
          <cell r="E353">
            <v>8.3216000000000001</v>
          </cell>
        </row>
        <row r="354">
          <cell r="B354" t="str">
            <v xml:space="preserve">Cabina  para  guardián 1.00 m x 1.00 m FIBROLIT NORMAL                 </v>
          </cell>
          <cell r="C354" t="str">
            <v>u</v>
          </cell>
          <cell r="D354" t="str">
            <v>P62</v>
          </cell>
          <cell r="E354">
            <v>649.6</v>
          </cell>
        </row>
        <row r="355">
          <cell r="B355" t="str">
            <v xml:space="preserve">Cable antena televisión  AWG 2 x 20                          </v>
          </cell>
          <cell r="C355" t="str">
            <v xml:space="preserve"> m   </v>
          </cell>
          <cell r="D355" t="str">
            <v>P68</v>
          </cell>
          <cell r="E355">
            <v>0.2296</v>
          </cell>
        </row>
        <row r="356">
          <cell r="B356" t="str">
            <v xml:space="preserve">Cable gemelo   2 x 14 (Piattina)                                </v>
          </cell>
          <cell r="C356" t="str">
            <v xml:space="preserve"> m   </v>
          </cell>
          <cell r="D356" t="str">
            <v>P68</v>
          </cell>
          <cell r="E356">
            <v>0.66012800000000005</v>
          </cell>
        </row>
        <row r="357">
          <cell r="B357" t="str">
            <v xml:space="preserve">Cable gemelo   2 x 16 (Piattina)                                 </v>
          </cell>
          <cell r="C357" t="str">
            <v xml:space="preserve"> m   </v>
          </cell>
          <cell r="D357" t="str">
            <v>P68</v>
          </cell>
          <cell r="E357">
            <v>0.44184000000000007</v>
          </cell>
        </row>
        <row r="358">
          <cell r="B358" t="str">
            <v xml:space="preserve">Cable gemelo   2 x 18 (Piattina)                                </v>
          </cell>
          <cell r="C358" t="str">
            <v xml:space="preserve"> m   </v>
          </cell>
          <cell r="D358" t="str">
            <v>P68</v>
          </cell>
          <cell r="E358">
            <v>0.28089600000000003</v>
          </cell>
        </row>
        <row r="359">
          <cell r="B359" t="str">
            <v xml:space="preserve">Cable gemelo   2 x 20 (Piattina)                                 </v>
          </cell>
          <cell r="C359" t="str">
            <v xml:space="preserve"> m   </v>
          </cell>
          <cell r="D359" t="str">
            <v>P68</v>
          </cell>
          <cell r="E359">
            <v>0.23520000000000002</v>
          </cell>
        </row>
        <row r="360">
          <cell r="B360" t="str">
            <v xml:space="preserve">Cable gemelo   2 x 22 (Piattina)                                 </v>
          </cell>
          <cell r="C360" t="str">
            <v xml:space="preserve"> m   </v>
          </cell>
          <cell r="D360" t="str">
            <v>P68</v>
          </cell>
          <cell r="E360">
            <v>0.16800000000000001</v>
          </cell>
        </row>
        <row r="361">
          <cell r="B361" t="str">
            <v xml:space="preserve">Cable Paralelo telefónico AWG 2 x 22                  </v>
          </cell>
          <cell r="C361" t="str">
            <v xml:space="preserve"> m   </v>
          </cell>
          <cell r="D361" t="str">
            <v>P68</v>
          </cell>
          <cell r="E361">
            <v>0.13440000000000002</v>
          </cell>
        </row>
        <row r="362">
          <cell r="B362" t="str">
            <v xml:space="preserve">Cable telefónico entorchado AWG 2 x 17                </v>
          </cell>
          <cell r="C362" t="str">
            <v xml:space="preserve"> m   </v>
          </cell>
          <cell r="D362" t="str">
            <v>P68</v>
          </cell>
          <cell r="E362">
            <v>0.39872000000000002</v>
          </cell>
        </row>
        <row r="363">
          <cell r="B363" t="str">
            <v xml:space="preserve">Cable TW sólido  Quito # 8                                   </v>
          </cell>
          <cell r="C363" t="str">
            <v xml:space="preserve"> m   </v>
          </cell>
          <cell r="D363" t="str">
            <v>P68</v>
          </cell>
          <cell r="E363">
            <v>1.110368</v>
          </cell>
        </row>
        <row r="364">
          <cell r="B364" t="str">
            <v xml:space="preserve">Cable TW sólido Quito  # 10                                 </v>
          </cell>
          <cell r="C364" t="str">
            <v xml:space="preserve"> m   </v>
          </cell>
          <cell r="D364" t="str">
            <v>P68</v>
          </cell>
          <cell r="E364">
            <v>0.66953600000000002</v>
          </cell>
        </row>
        <row r="365">
          <cell r="B365" t="str">
            <v xml:space="preserve">Cable TW sólido Quito  # 12                                </v>
          </cell>
          <cell r="C365" t="str">
            <v xml:space="preserve"> m   </v>
          </cell>
          <cell r="D365" t="str">
            <v>P68</v>
          </cell>
          <cell r="E365">
            <v>0.41171200000000002</v>
          </cell>
        </row>
        <row r="366">
          <cell r="B366" t="str">
            <v xml:space="preserve">Cable TW sólido Quito  # 14                                </v>
          </cell>
          <cell r="C366" t="str">
            <v xml:space="preserve"> m   </v>
          </cell>
          <cell r="D366" t="str">
            <v>P68</v>
          </cell>
          <cell r="E366">
            <v>0.26824000000000003</v>
          </cell>
        </row>
        <row r="367">
          <cell r="B367" t="str">
            <v>Cable 2/0 THHN cubierto</v>
          </cell>
          <cell r="C367" t="str">
            <v>m</v>
          </cell>
          <cell r="E367">
            <v>8.8368000000000002</v>
          </cell>
        </row>
        <row r="368">
          <cell r="B368" t="str">
            <v>Cabo Fortex Impor.3,5,6,8,10,11.50,16,19,31 mm.</v>
          </cell>
          <cell r="C368" t="str">
            <v>kg</v>
          </cell>
          <cell r="D368" t="str">
            <v>P15</v>
          </cell>
          <cell r="E368">
            <v>3.6064000000000007</v>
          </cell>
        </row>
        <row r="369">
          <cell r="B369" t="str">
            <v>Caja cuadrada 10x10</v>
          </cell>
          <cell r="C369" t="str">
            <v xml:space="preserve"> u   </v>
          </cell>
          <cell r="D369" t="str">
            <v>P68</v>
          </cell>
          <cell r="E369">
            <v>1.2320000000000002</v>
          </cell>
        </row>
        <row r="370">
          <cell r="B370" t="str">
            <v>Caja cuadrada 12x12</v>
          </cell>
          <cell r="C370" t="str">
            <v xml:space="preserve"> u   </v>
          </cell>
          <cell r="D370" t="str">
            <v>P68</v>
          </cell>
          <cell r="E370">
            <v>1.3440000000000001</v>
          </cell>
        </row>
        <row r="371">
          <cell r="B371" t="str">
            <v xml:space="preserve">Caja de acera standard hierro fundido                 </v>
          </cell>
          <cell r="C371" t="str">
            <v xml:space="preserve"> u   </v>
          </cell>
          <cell r="D371" t="str">
            <v>P45</v>
          </cell>
          <cell r="E371">
            <v>8.1300000000000008</v>
          </cell>
        </row>
        <row r="372">
          <cell r="B372" t="str">
            <v>Caja de paso 15x15</v>
          </cell>
          <cell r="C372" t="str">
            <v xml:space="preserve"> u   </v>
          </cell>
          <cell r="D372" t="str">
            <v>P68</v>
          </cell>
          <cell r="E372">
            <v>5.6112000000000002</v>
          </cell>
        </row>
        <row r="373">
          <cell r="B373" t="str">
            <v>Caja de paso 20x20</v>
          </cell>
          <cell r="C373" t="str">
            <v xml:space="preserve"> u   </v>
          </cell>
          <cell r="D373" t="str">
            <v>P68</v>
          </cell>
          <cell r="E373">
            <v>6.2271999999999998</v>
          </cell>
        </row>
        <row r="374">
          <cell r="B374" t="str">
            <v>Caja de paso 25x25</v>
          </cell>
          <cell r="C374" t="str">
            <v xml:space="preserve"> u   </v>
          </cell>
          <cell r="D374" t="str">
            <v>P68</v>
          </cell>
          <cell r="E374">
            <v>6.3280000000000012</v>
          </cell>
        </row>
        <row r="375">
          <cell r="B375" t="str">
            <v>Caja de paso 30x30</v>
          </cell>
          <cell r="C375" t="str">
            <v xml:space="preserve"> u   </v>
          </cell>
          <cell r="D375" t="str">
            <v>P68</v>
          </cell>
          <cell r="E375">
            <v>8.288000000000002</v>
          </cell>
        </row>
        <row r="376">
          <cell r="B376" t="str">
            <v>Caja de válvula cónica 6" HF</v>
          </cell>
          <cell r="C376" t="str">
            <v>u</v>
          </cell>
          <cell r="D376" t="str">
            <v>P45</v>
          </cell>
          <cell r="E376">
            <v>13.1</v>
          </cell>
        </row>
        <row r="377">
          <cell r="B377" t="str">
            <v>Caja octogonal chica</v>
          </cell>
          <cell r="C377" t="str">
            <v xml:space="preserve"> u   </v>
          </cell>
          <cell r="D377" t="str">
            <v>P68</v>
          </cell>
          <cell r="E377">
            <v>0.29120000000000001</v>
          </cell>
        </row>
        <row r="378">
          <cell r="B378" t="str">
            <v>Caja octogonal grande</v>
          </cell>
          <cell r="C378" t="str">
            <v xml:space="preserve"> u   </v>
          </cell>
          <cell r="D378" t="str">
            <v>P68</v>
          </cell>
          <cell r="E378">
            <v>0.31360000000000005</v>
          </cell>
        </row>
        <row r="379">
          <cell r="B379" t="str">
            <v>Caja rectangular baja</v>
          </cell>
          <cell r="C379" t="str">
            <v xml:space="preserve"> u   </v>
          </cell>
          <cell r="D379" t="str">
            <v>P68</v>
          </cell>
          <cell r="E379">
            <v>0.28000000000000003</v>
          </cell>
        </row>
        <row r="380">
          <cell r="B380" t="str">
            <v>Caja rectangular profunda</v>
          </cell>
          <cell r="C380" t="str">
            <v xml:space="preserve"> u   </v>
          </cell>
          <cell r="D380" t="str">
            <v>P68</v>
          </cell>
          <cell r="E380">
            <v>0.29120000000000001</v>
          </cell>
        </row>
        <row r="381">
          <cell r="B381" t="str">
            <v>Caja telefónica 20x20</v>
          </cell>
          <cell r="C381" t="str">
            <v xml:space="preserve"> u   </v>
          </cell>
          <cell r="D381" t="str">
            <v>P68</v>
          </cell>
          <cell r="E381">
            <v>16.0944</v>
          </cell>
        </row>
        <row r="382">
          <cell r="B382" t="str">
            <v>Caja telefónica 25x25</v>
          </cell>
          <cell r="C382" t="str">
            <v xml:space="preserve"> u   </v>
          </cell>
          <cell r="D382" t="str">
            <v>P68</v>
          </cell>
          <cell r="E382">
            <v>18.704000000000001</v>
          </cell>
        </row>
        <row r="383">
          <cell r="B383" t="str">
            <v>Caja telefónica 30x30</v>
          </cell>
          <cell r="C383" t="str">
            <v xml:space="preserve"> u   </v>
          </cell>
          <cell r="D383" t="str">
            <v>P68</v>
          </cell>
          <cell r="E383">
            <v>23.441600000000001</v>
          </cell>
        </row>
        <row r="384">
          <cell r="B384" t="str">
            <v>Caja telefónica 40x30</v>
          </cell>
          <cell r="C384" t="str">
            <v xml:space="preserve"> u   </v>
          </cell>
          <cell r="D384" t="str">
            <v>P68</v>
          </cell>
          <cell r="E384">
            <v>17.528000000000002</v>
          </cell>
        </row>
        <row r="385">
          <cell r="B385" t="str">
            <v>Caja de revision acometida electrica</v>
          </cell>
          <cell r="C385" t="str">
            <v>u</v>
          </cell>
          <cell r="E385">
            <v>120</v>
          </cell>
        </row>
        <row r="386">
          <cell r="B386" t="str">
            <v xml:space="preserve">Cajas de válvula  redondas HF 8"                      </v>
          </cell>
          <cell r="C386" t="str">
            <v xml:space="preserve"> u   </v>
          </cell>
          <cell r="D386" t="str">
            <v>P2</v>
          </cell>
          <cell r="E386">
            <v>20.160000000000004</v>
          </cell>
        </row>
        <row r="387">
          <cell r="B387" t="str">
            <v xml:space="preserve">Cajas de válvula tipo cono HF  6"                       </v>
          </cell>
          <cell r="C387" t="str">
            <v xml:space="preserve"> u   </v>
          </cell>
          <cell r="D387" t="str">
            <v>P2</v>
          </cell>
          <cell r="E387">
            <v>19.263999999999999</v>
          </cell>
        </row>
        <row r="388">
          <cell r="B388" t="str">
            <v>Cajetin Hermetico para extintor</v>
          </cell>
          <cell r="C388" t="str">
            <v>u</v>
          </cell>
          <cell r="E388">
            <v>77.951999999999998</v>
          </cell>
        </row>
        <row r="389">
          <cell r="B389" t="str">
            <v xml:space="preserve">CalderoELÉCTRICOp´sauna  8 KW220v THERMES                              </v>
          </cell>
          <cell r="C389" t="str">
            <v xml:space="preserve"> u   </v>
          </cell>
          <cell r="D389" t="str">
            <v>P2</v>
          </cell>
          <cell r="E389">
            <v>542.08000000000004</v>
          </cell>
        </row>
        <row r="390">
          <cell r="B390" t="str">
            <v xml:space="preserve">CalderoELECTRICOp´sauna12 KW220v THERMES                              </v>
          </cell>
          <cell r="C390" t="str">
            <v xml:space="preserve"> u   </v>
          </cell>
          <cell r="D390" t="str">
            <v>P2</v>
          </cell>
          <cell r="E390">
            <v>657.44</v>
          </cell>
        </row>
        <row r="391">
          <cell r="B391" t="str">
            <v>Calentador a gas porcelanizado TGP-20</v>
          </cell>
          <cell r="C391" t="str">
            <v xml:space="preserve"> u   </v>
          </cell>
          <cell r="D391" t="str">
            <v>P90</v>
          </cell>
          <cell r="E391">
            <v>336.00000000000006</v>
          </cell>
        </row>
        <row r="392">
          <cell r="B392" t="str">
            <v>Calentador a gas porcelanizado TGP-30</v>
          </cell>
          <cell r="C392" t="str">
            <v xml:space="preserve"> u   </v>
          </cell>
          <cell r="D392" t="str">
            <v>P90</v>
          </cell>
          <cell r="E392">
            <v>369.6</v>
          </cell>
        </row>
        <row r="393">
          <cell r="B393" t="str">
            <v>Calentador a gas porcelanizado TGP-40</v>
          </cell>
          <cell r="C393" t="str">
            <v xml:space="preserve"> u   </v>
          </cell>
          <cell r="D393" t="str">
            <v>P90</v>
          </cell>
          <cell r="E393">
            <v>388.64000000000004</v>
          </cell>
        </row>
        <row r="394">
          <cell r="B394" t="str">
            <v>Calentador electrico porcelanizado TEP-10</v>
          </cell>
          <cell r="C394" t="str">
            <v xml:space="preserve"> u   </v>
          </cell>
          <cell r="D394" t="str">
            <v>P90</v>
          </cell>
          <cell r="E394">
            <v>199.36</v>
          </cell>
        </row>
        <row r="395">
          <cell r="B395" t="str">
            <v>Calentador electrico porcelanizado TEP-15</v>
          </cell>
          <cell r="C395" t="str">
            <v xml:space="preserve"> u   </v>
          </cell>
          <cell r="D395" t="str">
            <v>P90</v>
          </cell>
          <cell r="E395">
            <v>218.40000000000003</v>
          </cell>
        </row>
        <row r="396">
          <cell r="B396" t="str">
            <v>Calentador electrico porcelanizado TEP-20</v>
          </cell>
          <cell r="C396" t="str">
            <v xml:space="preserve"> u   </v>
          </cell>
          <cell r="D396" t="str">
            <v>P90</v>
          </cell>
          <cell r="E396">
            <v>236.32000000000002</v>
          </cell>
        </row>
        <row r="397">
          <cell r="B397" t="str">
            <v>Calentador electrico porcelanizado TEP-30</v>
          </cell>
          <cell r="C397" t="str">
            <v xml:space="preserve"> u   </v>
          </cell>
          <cell r="D397" t="str">
            <v>P90</v>
          </cell>
          <cell r="E397">
            <v>308.00000000000006</v>
          </cell>
        </row>
        <row r="398">
          <cell r="B398" t="str">
            <v>Calentador electrico porcelanizado TEP-40</v>
          </cell>
          <cell r="C398" t="str">
            <v xml:space="preserve"> u   </v>
          </cell>
          <cell r="D398" t="str">
            <v>P90</v>
          </cell>
          <cell r="E398">
            <v>352.8</v>
          </cell>
        </row>
        <row r="399">
          <cell r="B399" t="str">
            <v>Calentador electrico porcelanizado TEP-50</v>
          </cell>
          <cell r="C399" t="str">
            <v xml:space="preserve"> u   </v>
          </cell>
          <cell r="D399" t="str">
            <v>P90</v>
          </cell>
          <cell r="E399">
            <v>377.44000000000005</v>
          </cell>
        </row>
        <row r="400">
          <cell r="B400" t="str">
            <v>Calentador electronico  TITAN SR2 MOD 420  10 X 7 "</v>
          </cell>
          <cell r="C400" t="str">
            <v>u</v>
          </cell>
          <cell r="D400" t="str">
            <v>P106</v>
          </cell>
          <cell r="E400">
            <v>347</v>
          </cell>
        </row>
        <row r="401">
          <cell r="B401" t="str">
            <v xml:space="preserve">Canal  24x48x2mm           peso= 8.85kg               </v>
          </cell>
          <cell r="C401" t="str">
            <v xml:space="preserve"> kg  </v>
          </cell>
          <cell r="D401" t="str">
            <v>P70</v>
          </cell>
          <cell r="E401">
            <v>1.03</v>
          </cell>
        </row>
        <row r="402">
          <cell r="B402" t="str">
            <v xml:space="preserve">Canal  50x25x2mm           peso= 8.82kg               </v>
          </cell>
          <cell r="C402" t="str">
            <v xml:space="preserve"> kg  </v>
          </cell>
          <cell r="D402" t="str">
            <v>P70</v>
          </cell>
          <cell r="E402">
            <v>1.03</v>
          </cell>
        </row>
        <row r="403">
          <cell r="B403" t="str">
            <v xml:space="preserve">Canal  50x25x3mm           peso=12.72kg               </v>
          </cell>
          <cell r="C403" t="str">
            <v xml:space="preserve"> kg  </v>
          </cell>
          <cell r="D403" t="str">
            <v>P70</v>
          </cell>
          <cell r="E403">
            <v>1.03</v>
          </cell>
        </row>
        <row r="404">
          <cell r="B404" t="str">
            <v xml:space="preserve">Canal  80x40x2mm           peso=14.46kg               </v>
          </cell>
          <cell r="C404" t="str">
            <v xml:space="preserve"> kg  </v>
          </cell>
          <cell r="D404" t="str">
            <v>P70</v>
          </cell>
          <cell r="E404">
            <v>1.03</v>
          </cell>
        </row>
        <row r="405">
          <cell r="B405" t="str">
            <v xml:space="preserve">Canal  80x40x3mm           peso=21.24kg               </v>
          </cell>
          <cell r="C405" t="str">
            <v xml:space="preserve"> kg  </v>
          </cell>
          <cell r="D405" t="str">
            <v>P70</v>
          </cell>
          <cell r="E405">
            <v>1.03</v>
          </cell>
        </row>
        <row r="406">
          <cell r="B406" t="str">
            <v xml:space="preserve">Canal  80x40x4mm           peso=27.66kg               </v>
          </cell>
          <cell r="C406" t="str">
            <v xml:space="preserve"> kg  </v>
          </cell>
          <cell r="D406" t="str">
            <v>P70</v>
          </cell>
          <cell r="E406">
            <v>1.03</v>
          </cell>
        </row>
        <row r="407">
          <cell r="B407" t="str">
            <v>Canal "C" 100X50X2 mm peso=18.24 kg</v>
          </cell>
          <cell r="C407" t="str">
            <v>kg</v>
          </cell>
          <cell r="D407" t="str">
            <v>P61</v>
          </cell>
          <cell r="E407">
            <v>0.87920000000000009</v>
          </cell>
        </row>
        <row r="408">
          <cell r="B408" t="str">
            <v>Canal "C" 100X50X3 mm peso=26.88 kg</v>
          </cell>
          <cell r="C408" t="str">
            <v>kg</v>
          </cell>
          <cell r="D408" t="str">
            <v>P61</v>
          </cell>
          <cell r="E408">
            <v>0.87920000000000009</v>
          </cell>
        </row>
        <row r="409">
          <cell r="B409" t="str">
            <v>Canal "C" 125X50X2 mm peso=20.58 kg</v>
          </cell>
          <cell r="C409" t="str">
            <v>kg</v>
          </cell>
          <cell r="D409" t="str">
            <v>P61</v>
          </cell>
          <cell r="E409">
            <v>0.87920000000000009</v>
          </cell>
        </row>
        <row r="410">
          <cell r="B410" t="str">
            <v>Canal "C" 125X50X3 mm peso=30.42 kg</v>
          </cell>
          <cell r="C410" t="str">
            <v>kg</v>
          </cell>
          <cell r="D410" t="str">
            <v>P61</v>
          </cell>
          <cell r="E410">
            <v>0.87920000000000009</v>
          </cell>
        </row>
        <row r="411">
          <cell r="B411" t="str">
            <v>Canal "C" 150X50X2 mm peso=22.92 kg</v>
          </cell>
          <cell r="C411" t="str">
            <v>kg</v>
          </cell>
          <cell r="D411" t="str">
            <v>P61</v>
          </cell>
          <cell r="E411">
            <v>0.87920000000000009</v>
          </cell>
        </row>
        <row r="412">
          <cell r="B412" t="str">
            <v>Canal "C" 150X50X3 mm peso=33.96 kg</v>
          </cell>
          <cell r="C412" t="str">
            <v>kg</v>
          </cell>
          <cell r="D412" t="str">
            <v>P61</v>
          </cell>
          <cell r="E412">
            <v>0.87920000000000009</v>
          </cell>
        </row>
        <row r="413">
          <cell r="B413" t="str">
            <v>Canal "C" 200X50X2 mm peso=27.66 kg</v>
          </cell>
          <cell r="C413" t="str">
            <v>kg</v>
          </cell>
          <cell r="D413" t="str">
            <v>P61</v>
          </cell>
          <cell r="E413">
            <v>0.87920000000000009</v>
          </cell>
        </row>
        <row r="414">
          <cell r="B414" t="str">
            <v>Canal "C" 200X50X3 mm peso=14.46 kg</v>
          </cell>
          <cell r="C414" t="str">
            <v>kg</v>
          </cell>
          <cell r="D414" t="str">
            <v>P61</v>
          </cell>
          <cell r="E414">
            <v>0.87920000000000009</v>
          </cell>
        </row>
        <row r="415">
          <cell r="B415" t="str">
            <v>Canal "C" 80x40x2 mm peso=14.46 kg</v>
          </cell>
          <cell r="C415" t="str">
            <v>kg</v>
          </cell>
          <cell r="D415" t="str">
            <v>P61</v>
          </cell>
          <cell r="E415">
            <v>0.87920000000000009</v>
          </cell>
        </row>
        <row r="416">
          <cell r="B416" t="str">
            <v>Canal "C" 80x40x3 mm peso=21.24 kg</v>
          </cell>
          <cell r="C416" t="str">
            <v>kg</v>
          </cell>
          <cell r="D416" t="str">
            <v>P61</v>
          </cell>
          <cell r="E416">
            <v>0.87920000000000009</v>
          </cell>
        </row>
        <row r="417">
          <cell r="B417" t="str">
            <v xml:space="preserve">Canal 100x50x2mm           peso=18.24kg               </v>
          </cell>
          <cell r="C417" t="str">
            <v xml:space="preserve"> kg  </v>
          </cell>
          <cell r="D417" t="str">
            <v>P70</v>
          </cell>
          <cell r="E417">
            <v>1.03</v>
          </cell>
        </row>
        <row r="418">
          <cell r="B418" t="str">
            <v xml:space="preserve">Canal 100x50x3mm           peso=26.88kg               </v>
          </cell>
          <cell r="C418" t="str">
            <v xml:space="preserve"> kg  </v>
          </cell>
          <cell r="D418" t="str">
            <v>P70</v>
          </cell>
          <cell r="E418">
            <v>1.03</v>
          </cell>
        </row>
        <row r="419">
          <cell r="B419" t="str">
            <v xml:space="preserve">Canal 100x50x4mm           peso=35.22kg               </v>
          </cell>
          <cell r="C419" t="str">
            <v xml:space="preserve"> kg  </v>
          </cell>
          <cell r="D419" t="str">
            <v>P70</v>
          </cell>
          <cell r="E419">
            <v>1.03</v>
          </cell>
        </row>
        <row r="420">
          <cell r="B420" t="str">
            <v xml:space="preserve">Canal 110x40x2mm           peso=16.96kg               </v>
          </cell>
          <cell r="C420" t="str">
            <v xml:space="preserve"> kg  </v>
          </cell>
          <cell r="D420" t="str">
            <v>P70</v>
          </cell>
          <cell r="E420">
            <v>1.03</v>
          </cell>
        </row>
        <row r="421">
          <cell r="B421" t="str">
            <v xml:space="preserve">Canal 125x50x2mm           peso=20.58kg               </v>
          </cell>
          <cell r="C421" t="str">
            <v xml:space="preserve"> kg  </v>
          </cell>
          <cell r="D421" t="str">
            <v>P70</v>
          </cell>
          <cell r="E421">
            <v>1.03</v>
          </cell>
        </row>
        <row r="422">
          <cell r="B422" t="str">
            <v xml:space="preserve">Canal 125x50x3mm           peso=30.42kg               </v>
          </cell>
          <cell r="C422" t="str">
            <v xml:space="preserve"> kg  </v>
          </cell>
          <cell r="D422" t="str">
            <v>P70</v>
          </cell>
          <cell r="E422">
            <v>1.03</v>
          </cell>
        </row>
        <row r="423">
          <cell r="B423" t="str">
            <v xml:space="preserve">Canal 125x50x4mm           peso=39.90kg               </v>
          </cell>
          <cell r="C423" t="str">
            <v xml:space="preserve"> kg  </v>
          </cell>
          <cell r="D423" t="str">
            <v>P70</v>
          </cell>
          <cell r="E423">
            <v>1.03</v>
          </cell>
        </row>
        <row r="424">
          <cell r="B424" t="str">
            <v xml:space="preserve">Canal 150x50x2mm           peso=22.93kg               </v>
          </cell>
          <cell r="C424" t="str">
            <v xml:space="preserve"> kg  </v>
          </cell>
          <cell r="D424" t="str">
            <v>P70</v>
          </cell>
          <cell r="E424">
            <v>1.03</v>
          </cell>
        </row>
        <row r="425">
          <cell r="B425" t="str">
            <v xml:space="preserve">Canal 150x50x3mm           peso=33.96kg               </v>
          </cell>
          <cell r="C425" t="str">
            <v xml:space="preserve"> kg  </v>
          </cell>
          <cell r="D425" t="str">
            <v>P70</v>
          </cell>
          <cell r="E425">
            <v>1.03</v>
          </cell>
        </row>
        <row r="426">
          <cell r="B426" t="str">
            <v xml:space="preserve">Canal 150x50x4mm           peso=44.62kg               </v>
          </cell>
          <cell r="C426" t="str">
            <v xml:space="preserve"> kg  </v>
          </cell>
          <cell r="D426" t="str">
            <v>P70</v>
          </cell>
          <cell r="E426">
            <v>1.03</v>
          </cell>
        </row>
        <row r="427">
          <cell r="B427" t="str">
            <v xml:space="preserve">Canal 200x50x2mm           peso=27.64kg               </v>
          </cell>
          <cell r="C427" t="str">
            <v xml:space="preserve"> kg  </v>
          </cell>
          <cell r="D427" t="str">
            <v>P70</v>
          </cell>
          <cell r="E427">
            <v>1.03</v>
          </cell>
        </row>
        <row r="428">
          <cell r="B428" t="str">
            <v xml:space="preserve">Canal 200x50x3mm           peso=40.98kg               </v>
          </cell>
          <cell r="C428" t="str">
            <v xml:space="preserve"> kg  </v>
          </cell>
          <cell r="D428" t="str">
            <v>P70</v>
          </cell>
          <cell r="E428">
            <v>1.03</v>
          </cell>
        </row>
        <row r="429">
          <cell r="B429" t="str">
            <v xml:space="preserve">Canal 200x50x4mm           peso=54.06kg               </v>
          </cell>
          <cell r="C429" t="str">
            <v xml:space="preserve"> kg  </v>
          </cell>
          <cell r="D429" t="str">
            <v>P70</v>
          </cell>
          <cell r="E429">
            <v>1.03</v>
          </cell>
        </row>
        <row r="430">
          <cell r="B430" t="str">
            <v>Canal agua lluvia KANALUM 5"  KUBIEC</v>
          </cell>
          <cell r="C430" t="str">
            <v>m</v>
          </cell>
          <cell r="D430" t="str">
            <v>P61</v>
          </cell>
          <cell r="E430">
            <v>3.528</v>
          </cell>
        </row>
        <row r="431">
          <cell r="B431" t="str">
            <v>Canal agua lluvia KANALUM 6"  KUBIEC</v>
          </cell>
          <cell r="C431" t="str">
            <v>m</v>
          </cell>
          <cell r="D431" t="str">
            <v>P61</v>
          </cell>
          <cell r="E431">
            <v>6.1488000000000005</v>
          </cell>
        </row>
        <row r="432">
          <cell r="B432" t="str">
            <v>Canal agua lluvia KANALUM 7"  KUBIEC</v>
          </cell>
          <cell r="C432" t="str">
            <v>m</v>
          </cell>
          <cell r="D432" t="str">
            <v>P61</v>
          </cell>
          <cell r="E432">
            <v>7.1568000000000005</v>
          </cell>
        </row>
        <row r="433">
          <cell r="B433" t="str">
            <v xml:space="preserve">Canal aluminio (blanco,negro,aluminio) </v>
          </cell>
          <cell r="C433" t="str">
            <v xml:space="preserve"> m   </v>
          </cell>
          <cell r="D433" t="str">
            <v>P23</v>
          </cell>
          <cell r="E433">
            <v>3.8192000000000004</v>
          </cell>
        </row>
        <row r="434">
          <cell r="B434" t="str">
            <v xml:space="preserve">Canal18x40x1.5mm           peso= 6.50kg               </v>
          </cell>
          <cell r="C434" t="str">
            <v xml:space="preserve"> kg  </v>
          </cell>
          <cell r="D434" t="str">
            <v>P70</v>
          </cell>
          <cell r="E434">
            <v>1.03</v>
          </cell>
        </row>
        <row r="435">
          <cell r="B435" t="str">
            <v xml:space="preserve">Candado BARRIL </v>
          </cell>
          <cell r="C435" t="str">
            <v xml:space="preserve"> u   </v>
          </cell>
          <cell r="D435" t="str">
            <v>P21</v>
          </cell>
          <cell r="E435">
            <v>16.912000000000003</v>
          </cell>
        </row>
        <row r="436">
          <cell r="B436" t="str">
            <v>Candado RECTANGULAR GRANDE</v>
          </cell>
          <cell r="C436" t="str">
            <v xml:space="preserve"> u   </v>
          </cell>
          <cell r="D436" t="str">
            <v>P21</v>
          </cell>
          <cell r="E436">
            <v>16.912000000000003</v>
          </cell>
        </row>
        <row r="437">
          <cell r="B437" t="str">
            <v>Candado RECTANGULAR MEDIANO</v>
          </cell>
          <cell r="C437" t="str">
            <v xml:space="preserve"> u   </v>
          </cell>
          <cell r="D437" t="str">
            <v>P21</v>
          </cell>
          <cell r="E437">
            <v>6.0480000000000009</v>
          </cell>
        </row>
        <row r="438">
          <cell r="B438" t="str">
            <v>Candado Yale 110-60</v>
          </cell>
          <cell r="C438" t="str">
            <v>u</v>
          </cell>
          <cell r="D438" t="str">
            <v>P100</v>
          </cell>
          <cell r="E438">
            <v>11.536000000000001</v>
          </cell>
        </row>
        <row r="439">
          <cell r="B439" t="str">
            <v>Carretilla reforzada tomate</v>
          </cell>
          <cell r="C439" t="str">
            <v>u</v>
          </cell>
          <cell r="D439" t="str">
            <v>P90</v>
          </cell>
          <cell r="E439">
            <v>39.200000000000003</v>
          </cell>
        </row>
        <row r="440">
          <cell r="B440" t="str">
            <v>Carretilla ultrareforzada tomate</v>
          </cell>
          <cell r="C440" t="str">
            <v>u</v>
          </cell>
          <cell r="D440" t="str">
            <v>P90</v>
          </cell>
          <cell r="E440">
            <v>45.92</v>
          </cell>
        </row>
        <row r="441">
          <cell r="B441" t="str">
            <v xml:space="preserve">Carretillas                                           </v>
          </cell>
          <cell r="C441" t="str">
            <v xml:space="preserve"> u   </v>
          </cell>
          <cell r="D441" t="str">
            <v>P33</v>
          </cell>
          <cell r="E441">
            <v>23.98</v>
          </cell>
        </row>
        <row r="442">
          <cell r="B442" t="str">
            <v xml:space="preserve">Carretillas nacionales       REFORZADA C 102                         </v>
          </cell>
          <cell r="C442" t="str">
            <v xml:space="preserve"> u   </v>
          </cell>
          <cell r="D442" t="str">
            <v>P60</v>
          </cell>
          <cell r="E442">
            <v>43.63</v>
          </cell>
        </row>
        <row r="443">
          <cell r="B443" t="str">
            <v>Cascajo (En cantera)</v>
          </cell>
          <cell r="C443" t="str">
            <v>m3</v>
          </cell>
          <cell r="D443" t="str">
            <v>P8</v>
          </cell>
          <cell r="E443">
            <v>2.2400000000000002</v>
          </cell>
        </row>
        <row r="444">
          <cell r="B444" t="str">
            <v>Caseina-estuco Venesiano PINTUCO color pastel</v>
          </cell>
          <cell r="C444" t="str">
            <v>4000cc</v>
          </cell>
          <cell r="D444" t="str">
            <v>P25</v>
          </cell>
          <cell r="E444">
            <v>9.2859999999999996</v>
          </cell>
        </row>
        <row r="445">
          <cell r="B445" t="str">
            <v>Casetón plástico recuperable (15 veces) 40 x 40 x 15 cms</v>
          </cell>
          <cell r="C445" t="str">
            <v xml:space="preserve"> u   </v>
          </cell>
          <cell r="D445" t="str">
            <v>P26</v>
          </cell>
          <cell r="E445">
            <v>6.8319999999999999</v>
          </cell>
        </row>
        <row r="446">
          <cell r="B446" t="str">
            <v>Casetón plástico recuperable (15 veces) 40 x 40 x 20 cms</v>
          </cell>
          <cell r="C446" t="str">
            <v xml:space="preserve"> u   </v>
          </cell>
          <cell r="D446" t="str">
            <v>P26</v>
          </cell>
          <cell r="E446">
            <v>7.4256000000000002</v>
          </cell>
        </row>
        <row r="447">
          <cell r="B447" t="str">
            <v>Casetón plástico recuperable (15 veces) 55 x 55 x 25 cms</v>
          </cell>
          <cell r="C447" t="str">
            <v xml:space="preserve"> u   </v>
          </cell>
          <cell r="D447" t="str">
            <v>P26</v>
          </cell>
          <cell r="E447">
            <v>12.768000000000002</v>
          </cell>
        </row>
        <row r="448">
          <cell r="B448" t="str">
            <v>CATALIZADOR poliamina 1x10</v>
          </cell>
          <cell r="C448" t="str">
            <v>1/8gl</v>
          </cell>
          <cell r="D448" t="str">
            <v>P25</v>
          </cell>
          <cell r="E448">
            <v>3.56</v>
          </cell>
        </row>
        <row r="449">
          <cell r="B449" t="str">
            <v>Caucho clorado PINTUCO amarillo y blanco</v>
          </cell>
          <cell r="C449" t="str">
            <v>4000 cc</v>
          </cell>
          <cell r="D449" t="str">
            <v>P25</v>
          </cell>
          <cell r="E449">
            <v>20.32</v>
          </cell>
        </row>
        <row r="450">
          <cell r="B450" t="str">
            <v>Caucho clorado PINTURAS AMERICAS</v>
          </cell>
          <cell r="C450" t="str">
            <v>4000 cc</v>
          </cell>
          <cell r="D450" t="str">
            <v>P25</v>
          </cell>
          <cell r="E450">
            <v>18.47</v>
          </cell>
        </row>
        <row r="451">
          <cell r="B451" t="str">
            <v xml:space="preserve">Cementina (saco=25 kg)                                </v>
          </cell>
          <cell r="C451" t="str">
            <v xml:space="preserve"> kg. </v>
          </cell>
          <cell r="D451" t="str">
            <v>P33</v>
          </cell>
          <cell r="E451">
            <v>9.3184000000000003E-2</v>
          </cell>
        </row>
        <row r="452">
          <cell r="B452" t="str">
            <v xml:space="preserve">Cemento  Blanco                                       </v>
          </cell>
          <cell r="C452" t="str">
            <v xml:space="preserve"> 50 kg</v>
          </cell>
          <cell r="D452" t="str">
            <v>P33</v>
          </cell>
          <cell r="E452">
            <v>9.8800000000000008</v>
          </cell>
        </row>
        <row r="453">
          <cell r="B453" t="str">
            <v xml:space="preserve">Cemento  Blanco                                       </v>
          </cell>
          <cell r="C453" t="str">
            <v xml:space="preserve"> 50 kg</v>
          </cell>
          <cell r="D453" t="str">
            <v>P59</v>
          </cell>
          <cell r="E453">
            <v>15.94</v>
          </cell>
        </row>
        <row r="454">
          <cell r="B454" t="str">
            <v xml:space="preserve">Cemento  Chimborazo                                </v>
          </cell>
          <cell r="C454" t="str">
            <v xml:space="preserve"> 50 kg</v>
          </cell>
          <cell r="D454" t="str">
            <v>P20</v>
          </cell>
          <cell r="E454">
            <v>6.2104000000000008</v>
          </cell>
        </row>
        <row r="455">
          <cell r="B455" t="str">
            <v xml:space="preserve">Cemento  Rocafuerte                                </v>
          </cell>
          <cell r="C455" t="str">
            <v xml:space="preserve"> 50 kg</v>
          </cell>
          <cell r="D455" t="str">
            <v>P33</v>
          </cell>
          <cell r="E455">
            <v>6.3201600000000004</v>
          </cell>
        </row>
        <row r="456">
          <cell r="B456" t="str">
            <v>Cemento (pega) para PVC 705 marca WELD-ON</v>
          </cell>
          <cell r="C456" t="str">
            <v>1/4 gal.</v>
          </cell>
          <cell r="D456" t="str">
            <v>P48</v>
          </cell>
          <cell r="E456">
            <v>12.812800000000001</v>
          </cell>
        </row>
        <row r="457">
          <cell r="B457" t="str">
            <v>Cemento (pega) para PVC 705 marca WELD-ON</v>
          </cell>
          <cell r="C457" t="str">
            <v>gal.</v>
          </cell>
          <cell r="D457" t="str">
            <v>P48</v>
          </cell>
          <cell r="E457">
            <v>42.873600000000003</v>
          </cell>
        </row>
        <row r="458">
          <cell r="B458" t="str">
            <v xml:space="preserve">Cemento Selva Alegre                                  </v>
          </cell>
          <cell r="C458" t="str">
            <v xml:space="preserve"> 50 kg</v>
          </cell>
          <cell r="D458" t="str">
            <v>P103</v>
          </cell>
          <cell r="E458">
            <v>6.4064000000000005</v>
          </cell>
        </row>
        <row r="459">
          <cell r="B459" t="str">
            <v xml:space="preserve">Cepillo cerdas metálicas 6"  USA                         </v>
          </cell>
          <cell r="C459" t="str">
            <v xml:space="preserve"> u   </v>
          </cell>
          <cell r="D459" t="str">
            <v>P2</v>
          </cell>
          <cell r="E459">
            <v>10.080000000000002</v>
          </cell>
        </row>
        <row r="460">
          <cell r="B460" t="str">
            <v xml:space="preserve">Cepillo nylon 18"  USA                                   </v>
          </cell>
          <cell r="C460" t="str">
            <v xml:space="preserve"> u   </v>
          </cell>
          <cell r="D460" t="str">
            <v>P2</v>
          </cell>
          <cell r="E460">
            <v>11.200000000000001</v>
          </cell>
        </row>
        <row r="461">
          <cell r="B461" t="str">
            <v>Cerámica 20 x 20. Azul cobalto</v>
          </cell>
          <cell r="C461" t="str">
            <v xml:space="preserve"> m2  </v>
          </cell>
          <cell r="D461" t="str">
            <v>P12</v>
          </cell>
          <cell r="E461">
            <v>13.798400000000001</v>
          </cell>
        </row>
        <row r="462">
          <cell r="B462" t="str">
            <v>Cerámica 20 x 20. Colores Fuertes (Mediterraneo)</v>
          </cell>
          <cell r="C462" t="str">
            <v xml:space="preserve"> m2  </v>
          </cell>
          <cell r="D462" t="str">
            <v>P12</v>
          </cell>
          <cell r="E462">
            <v>6.66</v>
          </cell>
        </row>
        <row r="463">
          <cell r="B463" t="str">
            <v>Cerámica 20 x 20. Granilla</v>
          </cell>
          <cell r="C463" t="str">
            <v xml:space="preserve"> m2  </v>
          </cell>
          <cell r="D463" t="str">
            <v>P12</v>
          </cell>
          <cell r="E463">
            <v>10.539200000000001</v>
          </cell>
        </row>
        <row r="464">
          <cell r="B464" t="str">
            <v>Cerámica 20 x 20. Lisa</v>
          </cell>
          <cell r="C464" t="str">
            <v xml:space="preserve"> m2  </v>
          </cell>
          <cell r="D464" t="str">
            <v>P12</v>
          </cell>
          <cell r="E464">
            <v>8.8144000000000009</v>
          </cell>
        </row>
        <row r="465">
          <cell r="B465" t="str">
            <v>Cerámica 20 x 20. Lisa Colores Suaves. (ecoceramica)</v>
          </cell>
          <cell r="C465" t="str">
            <v xml:space="preserve"> m2  </v>
          </cell>
          <cell r="D465" t="str">
            <v>P12</v>
          </cell>
          <cell r="E465">
            <v>6.07</v>
          </cell>
        </row>
        <row r="466">
          <cell r="B466" t="str">
            <v>Cerámica 20 x 20. Texturizada</v>
          </cell>
          <cell r="C466" t="str">
            <v xml:space="preserve"> m2  </v>
          </cell>
          <cell r="D466" t="str">
            <v>P12</v>
          </cell>
          <cell r="E466">
            <v>8.8144000000000009</v>
          </cell>
        </row>
        <row r="467">
          <cell r="B467" t="str">
            <v>Cerámica 20 x 20. Texturizada (Durotech)</v>
          </cell>
          <cell r="C467" t="str">
            <v xml:space="preserve"> m2  </v>
          </cell>
          <cell r="D467" t="str">
            <v>P12</v>
          </cell>
          <cell r="E467">
            <v>6.66</v>
          </cell>
        </row>
        <row r="468">
          <cell r="B468" t="str">
            <v>Cerámica 20 x 25. Lisa</v>
          </cell>
          <cell r="C468" t="str">
            <v xml:space="preserve"> m2  </v>
          </cell>
          <cell r="D468" t="str">
            <v>P12</v>
          </cell>
          <cell r="E468">
            <v>8.8144000000000009</v>
          </cell>
        </row>
        <row r="469">
          <cell r="B469" t="str">
            <v>Cerámica 20 x 25. Marmolizada</v>
          </cell>
          <cell r="C469" t="str">
            <v xml:space="preserve"> m2  </v>
          </cell>
          <cell r="D469" t="str">
            <v>P12</v>
          </cell>
          <cell r="E469">
            <v>9.9568000000000012</v>
          </cell>
        </row>
        <row r="470">
          <cell r="B470" t="str">
            <v>Cerámica 20 x 25. Marmolizada Brillante</v>
          </cell>
          <cell r="C470" t="str">
            <v xml:space="preserve"> m2  </v>
          </cell>
          <cell r="D470" t="str">
            <v>P12</v>
          </cell>
          <cell r="E470">
            <v>9.9568000000000012</v>
          </cell>
        </row>
        <row r="471">
          <cell r="B471" t="str">
            <v>Cerámica 20 x 30. Brillante (Marmolizadas, Sicilias)</v>
          </cell>
          <cell r="C471" t="str">
            <v xml:space="preserve"> m2  </v>
          </cell>
          <cell r="D471" t="str">
            <v>P12</v>
          </cell>
          <cell r="E471">
            <v>7.17</v>
          </cell>
        </row>
        <row r="472">
          <cell r="B472" t="str">
            <v>Cerámica 20 x 30. Mate (Pompei)</v>
          </cell>
          <cell r="C472" t="str">
            <v xml:space="preserve"> m2  </v>
          </cell>
          <cell r="D472" t="str">
            <v>P12</v>
          </cell>
          <cell r="E472">
            <v>7.62</v>
          </cell>
        </row>
        <row r="473">
          <cell r="B473" t="str">
            <v>Cerámica 30 x 30. Brillante (Marmolizadas, Sicilias)</v>
          </cell>
          <cell r="C473" t="str">
            <v xml:space="preserve"> m2  </v>
          </cell>
          <cell r="D473" t="str">
            <v>P12</v>
          </cell>
          <cell r="E473">
            <v>7.52</v>
          </cell>
        </row>
        <row r="474">
          <cell r="B474" t="str">
            <v>Cerámica 30 x 30. Lisa</v>
          </cell>
          <cell r="C474" t="str">
            <v xml:space="preserve"> m2  </v>
          </cell>
          <cell r="D474" t="str">
            <v>P12</v>
          </cell>
          <cell r="E474">
            <v>10.180800000000001</v>
          </cell>
        </row>
        <row r="475">
          <cell r="B475" t="str">
            <v>Cerámica 30 x 30. Marmolizada</v>
          </cell>
          <cell r="C475" t="str">
            <v xml:space="preserve"> m2  </v>
          </cell>
          <cell r="D475" t="str">
            <v>P12</v>
          </cell>
          <cell r="E475">
            <v>12.006400000000001</v>
          </cell>
        </row>
        <row r="476">
          <cell r="B476" t="str">
            <v>Cerámica 30 x 30. Marmolizada Brillante</v>
          </cell>
          <cell r="C476" t="str">
            <v xml:space="preserve"> m2  </v>
          </cell>
          <cell r="D476" t="str">
            <v>P12</v>
          </cell>
          <cell r="E476">
            <v>12.0848</v>
          </cell>
        </row>
        <row r="477">
          <cell r="B477" t="str">
            <v>Cerámica 30 x 30. Mate (Pompei, Andes, Stone, Antique)</v>
          </cell>
          <cell r="C477" t="str">
            <v xml:space="preserve"> m2  </v>
          </cell>
          <cell r="D477" t="str">
            <v>P12</v>
          </cell>
          <cell r="E477">
            <v>8.7899999999999991</v>
          </cell>
        </row>
        <row r="478">
          <cell r="B478" t="str">
            <v>Cerámica 40 x 40. Brillante (Marmolizada, Sicilia, Pórtico)</v>
          </cell>
          <cell r="C478" t="str">
            <v xml:space="preserve"> m2  </v>
          </cell>
          <cell r="D478" t="str">
            <v>P12</v>
          </cell>
          <cell r="E478">
            <v>8.57</v>
          </cell>
        </row>
        <row r="479">
          <cell r="B479" t="str">
            <v>Cerámica 40 x 40. Mate (Pompei, Andes, Stone, Antique)</v>
          </cell>
          <cell r="C479" t="str">
            <v xml:space="preserve"> m2  </v>
          </cell>
          <cell r="D479" t="str">
            <v>P12</v>
          </cell>
          <cell r="E479">
            <v>9.4600000000000009</v>
          </cell>
        </row>
        <row r="480">
          <cell r="B480" t="str">
            <v>Cerámica 45 x 45. Mate (Pompei, Toscana, Piedra Cid)</v>
          </cell>
          <cell r="C480" t="str">
            <v xml:space="preserve"> m2  </v>
          </cell>
          <cell r="D480" t="str">
            <v>P12</v>
          </cell>
          <cell r="E480">
            <v>9.6300000000000008</v>
          </cell>
        </row>
        <row r="481">
          <cell r="B481" t="str">
            <v>Cerámica Graiman Serie Bruñado Pared 20x20. Beige, sheraton, gris</v>
          </cell>
          <cell r="C481" t="str">
            <v xml:space="preserve"> m2  </v>
          </cell>
          <cell r="D481" t="str">
            <v>P22</v>
          </cell>
          <cell r="E481">
            <v>7.8736000000000006</v>
          </cell>
        </row>
        <row r="482">
          <cell r="B482" t="str">
            <v>Cerámica Graiman Serie Bruñado Pared 20x30. Miami gris, miami beige</v>
          </cell>
          <cell r="C482" t="str">
            <v xml:space="preserve"> m2  </v>
          </cell>
          <cell r="D482" t="str">
            <v>P22</v>
          </cell>
          <cell r="E482">
            <v>7.8736000000000006</v>
          </cell>
        </row>
        <row r="483">
          <cell r="B483" t="str">
            <v>Cerámica Graiman Serie Endurex Pisos 40x40. Rosa, blanco, beige</v>
          </cell>
          <cell r="C483" t="str">
            <v xml:space="preserve"> m2  </v>
          </cell>
          <cell r="D483" t="str">
            <v>P22</v>
          </cell>
          <cell r="E483">
            <v>9.3072000000000017</v>
          </cell>
        </row>
        <row r="484">
          <cell r="B484" t="str">
            <v xml:space="preserve">Cerámica Graiman Serie Laca  30x30 Pisos.  negra                   </v>
          </cell>
          <cell r="C484" t="str">
            <v xml:space="preserve"> m2  </v>
          </cell>
          <cell r="D484" t="str">
            <v>P22</v>
          </cell>
          <cell r="E484">
            <v>6.7984000000000009</v>
          </cell>
        </row>
        <row r="485">
          <cell r="B485" t="str">
            <v>Cerámica Graiman Serie Mármol brillante Pisos 40x40. Travertino blanco, travertino abano</v>
          </cell>
          <cell r="C485" t="str">
            <v xml:space="preserve"> m2  </v>
          </cell>
          <cell r="D485" t="str">
            <v>P22</v>
          </cell>
          <cell r="E485">
            <v>8.8480000000000008</v>
          </cell>
        </row>
        <row r="486">
          <cell r="B486" t="str">
            <v xml:space="preserve">Cerámica Graiman Serie Mármol Satinado 30x30 Pisos. Gris, beige, verde, azul               </v>
          </cell>
          <cell r="C486" t="str">
            <v xml:space="preserve"> m2  </v>
          </cell>
          <cell r="D486" t="str">
            <v>P22</v>
          </cell>
          <cell r="E486">
            <v>6.6080000000000014</v>
          </cell>
        </row>
        <row r="487">
          <cell r="B487" t="str">
            <v xml:space="preserve">Cerámica Graiman Serie Rústico Pisos 30x30. Romano blanco , plumilla               </v>
          </cell>
          <cell r="C487" t="str">
            <v xml:space="preserve"> m2  </v>
          </cell>
          <cell r="D487" t="str">
            <v>P22</v>
          </cell>
          <cell r="E487">
            <v>8.9488000000000003</v>
          </cell>
        </row>
        <row r="488">
          <cell r="B488" t="str">
            <v>Cerámica Graiman Serie Rústico Pisos 40x40. Romano rojo</v>
          </cell>
          <cell r="C488" t="str">
            <v xml:space="preserve"> m2  </v>
          </cell>
          <cell r="D488" t="str">
            <v>P22</v>
          </cell>
          <cell r="E488">
            <v>9.5312000000000001</v>
          </cell>
        </row>
        <row r="489">
          <cell r="B489" t="str">
            <v xml:space="preserve">Cernidera de aluminio   2" lisa                     </v>
          </cell>
          <cell r="C489" t="str">
            <v xml:space="preserve"> u   </v>
          </cell>
          <cell r="D489" t="str">
            <v>P45</v>
          </cell>
          <cell r="E489">
            <v>46.69</v>
          </cell>
        </row>
        <row r="490">
          <cell r="B490" t="str">
            <v>Cernidera de aluminio  3" lisa</v>
          </cell>
          <cell r="C490" t="str">
            <v xml:space="preserve"> u   </v>
          </cell>
          <cell r="D490" t="str">
            <v>P45</v>
          </cell>
          <cell r="E490">
            <v>51.84</v>
          </cell>
        </row>
        <row r="491">
          <cell r="B491" t="str">
            <v xml:space="preserve">Cernidera de aluminio  4" lisa       </v>
          </cell>
          <cell r="C491" t="str">
            <v xml:space="preserve"> u   </v>
          </cell>
          <cell r="D491" t="str">
            <v>P45</v>
          </cell>
          <cell r="E491">
            <v>62.54</v>
          </cell>
        </row>
        <row r="492">
          <cell r="B492" t="str">
            <v xml:space="preserve">Cernidera de aluminio 1"   lisa                           </v>
          </cell>
          <cell r="C492" t="str">
            <v xml:space="preserve"> u   </v>
          </cell>
          <cell r="D492" t="str">
            <v>P45</v>
          </cell>
          <cell r="E492">
            <v>41.99</v>
          </cell>
        </row>
        <row r="493">
          <cell r="B493" t="str">
            <v xml:space="preserve">Cernidera de aluminio 1/2" lisa                           </v>
          </cell>
          <cell r="C493" t="str">
            <v xml:space="preserve"> u   </v>
          </cell>
          <cell r="D493" t="str">
            <v>P45</v>
          </cell>
          <cell r="E493">
            <v>37.18</v>
          </cell>
        </row>
        <row r="494">
          <cell r="B494" t="str">
            <v>Cerrad. baño/pomo Kwikset Bel Air (LATON ANTIGUO)</v>
          </cell>
          <cell r="C494" t="str">
            <v xml:space="preserve"> u   </v>
          </cell>
          <cell r="D494" t="str">
            <v>P21</v>
          </cell>
          <cell r="E494">
            <v>16.912000000000003</v>
          </cell>
        </row>
        <row r="495">
          <cell r="B495" t="str">
            <v>Cerrad. baño/pomo Kwikset Eclipse (LATON ANTIGUO)</v>
          </cell>
          <cell r="C495" t="str">
            <v xml:space="preserve"> u   </v>
          </cell>
          <cell r="D495" t="str">
            <v>P21</v>
          </cell>
          <cell r="E495">
            <v>17.752000000000002</v>
          </cell>
        </row>
        <row r="496">
          <cell r="B496" t="str">
            <v xml:space="preserve">Cerrad. baño/pomo Kwikset Grecian (LATON BRILLAN)                   </v>
          </cell>
          <cell r="C496" t="str">
            <v xml:space="preserve"> u   </v>
          </cell>
          <cell r="D496" t="str">
            <v>P21</v>
          </cell>
          <cell r="E496">
            <v>15.904</v>
          </cell>
        </row>
        <row r="497">
          <cell r="B497" t="str">
            <v xml:space="preserve">Cerrad. baño/pomoKwikset Polo(LATON BRILLANTE)                     </v>
          </cell>
          <cell r="C497" t="str">
            <v xml:space="preserve"> u   </v>
          </cell>
          <cell r="D497" t="str">
            <v>P21</v>
          </cell>
          <cell r="E497">
            <v>14.952000000000002</v>
          </cell>
        </row>
        <row r="498">
          <cell r="B498" t="str">
            <v xml:space="preserve">Cerrad. dormit/pomo Kwikset Eclipse(LATON ANTIGUO)            </v>
          </cell>
          <cell r="C498" t="str">
            <v xml:space="preserve"> u   </v>
          </cell>
          <cell r="D498" t="str">
            <v>P21</v>
          </cell>
          <cell r="E498">
            <v>18.816000000000003</v>
          </cell>
        </row>
        <row r="499">
          <cell r="B499" t="str">
            <v xml:space="preserve">Cerrad. dormit/pomo Kwikset Grecian(LATON BRILLAN)           </v>
          </cell>
          <cell r="C499" t="str">
            <v xml:space="preserve"> u   </v>
          </cell>
          <cell r="D499" t="str">
            <v>P21</v>
          </cell>
          <cell r="E499">
            <v>21.504000000000001</v>
          </cell>
        </row>
        <row r="500">
          <cell r="B500" t="str">
            <v xml:space="preserve">Cerrad. dormit/pomoKwikset Polo (LATON BRILLANTE)                </v>
          </cell>
          <cell r="C500" t="str">
            <v xml:space="preserve"> u   </v>
          </cell>
          <cell r="D500" t="str">
            <v>P21</v>
          </cell>
          <cell r="E500">
            <v>18.592000000000002</v>
          </cell>
        </row>
        <row r="501">
          <cell r="B501" t="str">
            <v xml:space="preserve">Cerrad. principal/pomo Kwikset Eclipse (LATON ANT)              </v>
          </cell>
          <cell r="C501" t="str">
            <v xml:space="preserve"> u   </v>
          </cell>
          <cell r="D501" t="str">
            <v>P21</v>
          </cell>
          <cell r="E501">
            <v>25.312000000000005</v>
          </cell>
        </row>
        <row r="502">
          <cell r="B502" t="str">
            <v xml:space="preserve">Cerrad. principal/pomo Kwikset Grecian(LATON BRILLA)              </v>
          </cell>
          <cell r="C502" t="str">
            <v xml:space="preserve"> u   </v>
          </cell>
          <cell r="D502" t="str">
            <v>P21</v>
          </cell>
          <cell r="E502">
            <v>25.312000000000005</v>
          </cell>
        </row>
        <row r="503">
          <cell r="B503" t="str">
            <v>Cerrad. principal/pomo Kwikset Polo(LATON BRILLA)</v>
          </cell>
          <cell r="C503" t="str">
            <v xml:space="preserve"> u   </v>
          </cell>
          <cell r="D503" t="str">
            <v>P21</v>
          </cell>
          <cell r="E503" t="str">
            <v xml:space="preserve">                                                                                                                        </v>
          </cell>
        </row>
        <row r="504">
          <cell r="B504" t="str">
            <v xml:space="preserve">Cerrad.p/muebles archivadores  1007-CR                       </v>
          </cell>
          <cell r="C504" t="str">
            <v xml:space="preserve"> u   </v>
          </cell>
          <cell r="D504" t="str">
            <v>P21</v>
          </cell>
          <cell r="E504">
            <v>4.5919999999999996</v>
          </cell>
        </row>
        <row r="505">
          <cell r="B505" t="str">
            <v xml:space="preserve">Cerrad.p/muebles de madera 352 -CR.                   </v>
          </cell>
          <cell r="C505" t="str">
            <v xml:space="preserve"> u   </v>
          </cell>
          <cell r="D505" t="str">
            <v>P21</v>
          </cell>
          <cell r="E505">
            <v>4.5919999999999996</v>
          </cell>
        </row>
        <row r="506">
          <cell r="B506" t="str">
            <v xml:space="preserve">Cerrad.p/muebles de metal  401 - CR.                  </v>
          </cell>
          <cell r="C506" t="str">
            <v xml:space="preserve"> u   </v>
          </cell>
          <cell r="D506" t="str">
            <v>P21</v>
          </cell>
          <cell r="E506">
            <v>4.5919999999999996</v>
          </cell>
        </row>
        <row r="507">
          <cell r="B507" t="str">
            <v>Cerradura baño d/pomo    Nova  (ND)</v>
          </cell>
          <cell r="C507" t="str">
            <v xml:space="preserve"> u   </v>
          </cell>
          <cell r="D507" t="str">
            <v>P21</v>
          </cell>
          <cell r="E507">
            <v>8.7919999999999998</v>
          </cell>
        </row>
        <row r="508">
          <cell r="B508" t="str">
            <v xml:space="preserve">Cerradura baño de pomo LOCKSET cromada                         </v>
          </cell>
          <cell r="C508" t="str">
            <v xml:space="preserve"> u   </v>
          </cell>
          <cell r="D508" t="str">
            <v>P21</v>
          </cell>
          <cell r="E508">
            <v>9.9680000000000017</v>
          </cell>
        </row>
        <row r="509">
          <cell r="B509" t="str">
            <v xml:space="preserve">Cerradura baño de pomo NOVA Martillada                     </v>
          </cell>
          <cell r="C509" t="str">
            <v xml:space="preserve"> u   </v>
          </cell>
          <cell r="D509" t="str">
            <v>P21</v>
          </cell>
          <cell r="E509">
            <v>6.4960000000000004</v>
          </cell>
        </row>
        <row r="510">
          <cell r="B510" t="str">
            <v xml:space="preserve">Cerradura baño pomo NOVA Oro Blanco                        </v>
          </cell>
          <cell r="C510" t="str">
            <v xml:space="preserve"> u   </v>
          </cell>
          <cell r="D510" t="str">
            <v>P21</v>
          </cell>
          <cell r="E510">
            <v>8.7919999999999998</v>
          </cell>
        </row>
        <row r="511">
          <cell r="B511" t="str">
            <v>Cerradura de embutir puerta de aluminio corrediza</v>
          </cell>
          <cell r="C511" t="str">
            <v>u</v>
          </cell>
          <cell r="D511" t="str">
            <v>P100</v>
          </cell>
          <cell r="E511">
            <v>12.88</v>
          </cell>
        </row>
        <row r="512">
          <cell r="B512" t="str">
            <v>Cerradura de embutir puerta principal de aluminio</v>
          </cell>
          <cell r="C512" t="str">
            <v>u</v>
          </cell>
          <cell r="D512" t="str">
            <v>P100</v>
          </cell>
          <cell r="E512">
            <v>19.600000000000001</v>
          </cell>
        </row>
        <row r="513">
          <cell r="B513" t="str">
            <v>Cerradura de Pomo para baño Litchfield</v>
          </cell>
          <cell r="C513" t="str">
            <v>u</v>
          </cell>
          <cell r="D513" t="str">
            <v>P100</v>
          </cell>
          <cell r="E513">
            <v>10.192</v>
          </cell>
        </row>
        <row r="514">
          <cell r="B514" t="str">
            <v>Cerradura de Pomo para dormitorio u oficina Litchfield</v>
          </cell>
          <cell r="C514" t="str">
            <v>u</v>
          </cell>
          <cell r="D514" t="str">
            <v>P100</v>
          </cell>
          <cell r="E514">
            <v>13.888000000000002</v>
          </cell>
        </row>
        <row r="515">
          <cell r="B515" t="str">
            <v>Cerradura de Pomo para entrada principal Litchfield</v>
          </cell>
          <cell r="C515" t="str">
            <v>u</v>
          </cell>
          <cell r="D515" t="str">
            <v>P100</v>
          </cell>
          <cell r="E515">
            <v>19.152000000000005</v>
          </cell>
        </row>
        <row r="516">
          <cell r="B516" t="str">
            <v>Cerradura de Pomo para pasillo o closet Litchfield</v>
          </cell>
          <cell r="C516" t="str">
            <v>u</v>
          </cell>
          <cell r="D516" t="str">
            <v>P100</v>
          </cell>
          <cell r="E516">
            <v>9.9120000000000008</v>
          </cell>
        </row>
        <row r="517">
          <cell r="B517" t="str">
            <v>Cerradura de sobreponer 1610-50 Yale</v>
          </cell>
          <cell r="C517" t="str">
            <v>u</v>
          </cell>
          <cell r="D517" t="str">
            <v>P100</v>
          </cell>
          <cell r="E517">
            <v>14.56</v>
          </cell>
        </row>
        <row r="518">
          <cell r="B518" t="str">
            <v>Cerradura de sobreponer 3610-60 Yale</v>
          </cell>
          <cell r="C518" t="str">
            <v>u</v>
          </cell>
          <cell r="D518" t="str">
            <v>P100</v>
          </cell>
          <cell r="E518">
            <v>14.56</v>
          </cell>
        </row>
        <row r="519">
          <cell r="B519" t="str">
            <v xml:space="preserve">Cerradura dormitorio de pomo  Nova  (ND)                 </v>
          </cell>
          <cell r="C519" t="str">
            <v xml:space="preserve"> u   </v>
          </cell>
          <cell r="D519" t="str">
            <v>P21</v>
          </cell>
          <cell r="E519">
            <v>9.9680000000000017</v>
          </cell>
        </row>
        <row r="520">
          <cell r="B520" t="str">
            <v xml:space="preserve">Cerradura dormitorio de pomo LOCKSET cromada                   </v>
          </cell>
          <cell r="C520" t="str">
            <v xml:space="preserve"> u   </v>
          </cell>
          <cell r="D520" t="str">
            <v>P21</v>
          </cell>
          <cell r="E520">
            <v>11.312000000000001</v>
          </cell>
        </row>
        <row r="521">
          <cell r="B521" t="str">
            <v xml:space="preserve">Cerradura dormitorio de pomo NOVA Martillada               </v>
          </cell>
          <cell r="C521" t="str">
            <v xml:space="preserve"> u   </v>
          </cell>
          <cell r="D521" t="str">
            <v>P21</v>
          </cell>
          <cell r="E521">
            <v>7.7280000000000015</v>
          </cell>
        </row>
        <row r="522">
          <cell r="B522" t="str">
            <v xml:space="preserve">Cerradura dormitorio pomo NOVA Oro Blanco                  </v>
          </cell>
          <cell r="C522" t="str">
            <v xml:space="preserve"> u   </v>
          </cell>
          <cell r="D522" t="str">
            <v>P21</v>
          </cell>
          <cell r="E522">
            <v>9.9680000000000017</v>
          </cell>
        </row>
        <row r="523">
          <cell r="B523" t="str">
            <v xml:space="preserve">Cerradura para gabinete metálico 522-NM                     </v>
          </cell>
          <cell r="C523" t="str">
            <v xml:space="preserve"> u   </v>
          </cell>
          <cell r="D523" t="str">
            <v>P21</v>
          </cell>
          <cell r="E523">
            <v>2.8</v>
          </cell>
        </row>
        <row r="524">
          <cell r="B524" t="str">
            <v xml:space="preserve">Cerradura princ. d/pomo Nova (ND)                        </v>
          </cell>
          <cell r="C524" t="str">
            <v xml:space="preserve"> u   </v>
          </cell>
          <cell r="D524" t="str">
            <v>P21</v>
          </cell>
          <cell r="E524">
            <v>11.648000000000001</v>
          </cell>
        </row>
        <row r="525">
          <cell r="B525" t="str">
            <v xml:space="preserve">Cerradura principal d/pomo LOCKSET cromada                    </v>
          </cell>
          <cell r="C525" t="str">
            <v xml:space="preserve"> u   </v>
          </cell>
          <cell r="D525" t="str">
            <v>P21</v>
          </cell>
          <cell r="E525">
            <v>12.768000000000002</v>
          </cell>
        </row>
        <row r="526">
          <cell r="B526" t="str">
            <v xml:space="preserve">Cerradura principal de pomo NOVA Martillada                </v>
          </cell>
          <cell r="C526" t="str">
            <v xml:space="preserve"> u   </v>
          </cell>
          <cell r="D526" t="str">
            <v>P21</v>
          </cell>
          <cell r="E526">
            <v>9.072000000000001</v>
          </cell>
        </row>
        <row r="527">
          <cell r="B527" t="str">
            <v xml:space="preserve">Cerradura principal pomo NOVA Oro Blanco                    </v>
          </cell>
          <cell r="C527" t="str">
            <v xml:space="preserve"> u   </v>
          </cell>
          <cell r="D527" t="str">
            <v>P21</v>
          </cell>
          <cell r="E527">
            <v>11.648000000000001</v>
          </cell>
        </row>
        <row r="528">
          <cell r="B528" t="str">
            <v xml:space="preserve">Cerradura puerta enrollable/central LOKSET                  </v>
          </cell>
          <cell r="C528" t="str">
            <v xml:space="preserve"> u   </v>
          </cell>
          <cell r="D528" t="str">
            <v>P21</v>
          </cell>
          <cell r="E528">
            <v>6.4960000000000004</v>
          </cell>
        </row>
        <row r="529">
          <cell r="B529" t="str">
            <v>Cerradura sobreponer S-90 Cromada</v>
          </cell>
          <cell r="C529" t="str">
            <v xml:space="preserve"> u   </v>
          </cell>
          <cell r="D529" t="str">
            <v>P47</v>
          </cell>
          <cell r="E529">
            <v>42.963200000000001</v>
          </cell>
        </row>
        <row r="530">
          <cell r="B530" t="str">
            <v>Cerradura sobreponer S-90 Dorada</v>
          </cell>
          <cell r="C530" t="str">
            <v xml:space="preserve"> u   </v>
          </cell>
          <cell r="D530" t="str">
            <v>P47</v>
          </cell>
          <cell r="E530">
            <v>47.824000000000005</v>
          </cell>
        </row>
        <row r="531">
          <cell r="B531" t="str">
            <v>Cerradura sobreponer S-90 Pintada</v>
          </cell>
          <cell r="C531" t="str">
            <v xml:space="preserve"> u   </v>
          </cell>
          <cell r="D531" t="str">
            <v>P47</v>
          </cell>
          <cell r="E531">
            <v>42.044800000000002</v>
          </cell>
        </row>
        <row r="532">
          <cell r="B532" t="str">
            <v>Cerradura sobreponer S-90A Pintada</v>
          </cell>
          <cell r="C532" t="str">
            <v xml:space="preserve"> u   </v>
          </cell>
          <cell r="D532" t="str">
            <v>P47</v>
          </cell>
          <cell r="E532">
            <v>91.313600000000008</v>
          </cell>
        </row>
        <row r="533">
          <cell r="B533" t="str">
            <v>Cerradura sobreponer S-90R Pintada</v>
          </cell>
          <cell r="C533" t="str">
            <v xml:space="preserve"> u   </v>
          </cell>
          <cell r="D533" t="str">
            <v>P47</v>
          </cell>
          <cell r="E533">
            <v>45.2928</v>
          </cell>
        </row>
        <row r="534">
          <cell r="B534" t="str">
            <v>Cerradura sobreponer S-95 Pintada</v>
          </cell>
          <cell r="C534" t="str">
            <v xml:space="preserve"> u   </v>
          </cell>
          <cell r="D534" t="str">
            <v>P47</v>
          </cell>
          <cell r="E534">
            <v>14.873600000000001</v>
          </cell>
        </row>
        <row r="535">
          <cell r="B535" t="str">
            <v>Cerraduras embutir 2030/60 LP</v>
          </cell>
          <cell r="C535" t="str">
            <v xml:space="preserve"> u   </v>
          </cell>
          <cell r="D535" t="str">
            <v>P47</v>
          </cell>
          <cell r="E535">
            <v>23.004799999999999</v>
          </cell>
        </row>
        <row r="536">
          <cell r="B536" t="str">
            <v>Cerraduras metálicas 2210 28 Al</v>
          </cell>
          <cell r="C536" t="str">
            <v xml:space="preserve"> u   </v>
          </cell>
          <cell r="D536" t="str">
            <v>P47</v>
          </cell>
          <cell r="E536">
            <v>17.136000000000003</v>
          </cell>
        </row>
        <row r="537">
          <cell r="B537" t="str">
            <v>Cerraduras metálicas 2240 30 3 Al</v>
          </cell>
          <cell r="C537" t="str">
            <v xml:space="preserve"> u   </v>
          </cell>
          <cell r="D537" t="str">
            <v>P47</v>
          </cell>
          <cell r="E537">
            <v>42.56</v>
          </cell>
        </row>
        <row r="538">
          <cell r="B538" t="str">
            <v>Cerraduras sobreponer 125/60/D GR</v>
          </cell>
          <cell r="C538" t="str">
            <v xml:space="preserve"> u   </v>
          </cell>
          <cell r="D538" t="str">
            <v>P47</v>
          </cell>
          <cell r="E538">
            <v>9.6768000000000018</v>
          </cell>
        </row>
        <row r="539">
          <cell r="B539" t="str">
            <v>Cerraduras sobreponer 125/60/I GR</v>
          </cell>
          <cell r="C539" t="str">
            <v xml:space="preserve"> u   </v>
          </cell>
          <cell r="D539" t="str">
            <v>P47</v>
          </cell>
          <cell r="E539">
            <v>9.6768000000000018</v>
          </cell>
        </row>
        <row r="540">
          <cell r="B540" t="str">
            <v xml:space="preserve">Cerramiento de malla (sin albañilería)                </v>
          </cell>
          <cell r="C540" t="str">
            <v xml:space="preserve"> m2  </v>
          </cell>
          <cell r="D540" t="str">
            <v>P67</v>
          </cell>
          <cell r="E540">
            <v>26.6</v>
          </cell>
        </row>
        <row r="541">
          <cell r="B541" t="str">
            <v xml:space="preserve">Cerramiento de metal (sin albañilería)                </v>
          </cell>
          <cell r="C541" t="str">
            <v xml:space="preserve"> m2  </v>
          </cell>
          <cell r="D541" t="str">
            <v>P67</v>
          </cell>
          <cell r="E541">
            <v>51.7</v>
          </cell>
        </row>
        <row r="542">
          <cell r="B542" t="str">
            <v>Cerrojos 516/60/V latón antiguo llave-seguro</v>
          </cell>
          <cell r="C542" t="str">
            <v xml:space="preserve"> u   </v>
          </cell>
          <cell r="D542" t="str">
            <v>P47</v>
          </cell>
          <cell r="E542">
            <v>23.184000000000001</v>
          </cell>
        </row>
        <row r="543">
          <cell r="B543" t="str">
            <v>Cerrojos 517/60/V latón antiguo llave-llave</v>
          </cell>
          <cell r="C543" t="str">
            <v xml:space="preserve"> u   </v>
          </cell>
          <cell r="D543" t="str">
            <v>P47</v>
          </cell>
          <cell r="E543">
            <v>32.816000000000003</v>
          </cell>
        </row>
        <row r="544">
          <cell r="B544" t="str">
            <v>Cerrojos 517/60/V latón pulido llave-llave</v>
          </cell>
          <cell r="C544" t="str">
            <v xml:space="preserve"> u   </v>
          </cell>
          <cell r="D544" t="str">
            <v>P47</v>
          </cell>
          <cell r="E544">
            <v>32.816000000000003</v>
          </cell>
        </row>
        <row r="545">
          <cell r="B545" t="str">
            <v>Chafado</v>
          </cell>
          <cell r="C545" t="str">
            <v>m2</v>
          </cell>
          <cell r="D545" t="str">
            <v>P63</v>
          </cell>
          <cell r="E545">
            <v>2.8896000000000002</v>
          </cell>
        </row>
        <row r="546">
          <cell r="B546" t="str">
            <v>Chispa</v>
          </cell>
          <cell r="C546" t="str">
            <v>m3</v>
          </cell>
          <cell r="D546" t="str">
            <v>P8</v>
          </cell>
          <cell r="E546">
            <v>2.875</v>
          </cell>
        </row>
        <row r="547">
          <cell r="B547" t="str">
            <v>Chispa con arena para adoquines 3/8</v>
          </cell>
          <cell r="C547" t="str">
            <v>m3</v>
          </cell>
          <cell r="D547" t="str">
            <v>P16</v>
          </cell>
          <cell r="E547">
            <v>10</v>
          </cell>
        </row>
        <row r="548">
          <cell r="B548" t="str">
            <v>Cielo ras plan horizontal:  gypsum a prueba  humedad 1/2"</v>
          </cell>
          <cell r="C548" t="str">
            <v>m2</v>
          </cell>
          <cell r="D548" t="str">
            <v>P89</v>
          </cell>
          <cell r="E548">
            <v>13.89</v>
          </cell>
        </row>
        <row r="549">
          <cell r="B549" t="str">
            <v>Cielo raso plano horizontal: en gypsum regular de 1/2"</v>
          </cell>
          <cell r="C549" t="str">
            <v>m2</v>
          </cell>
          <cell r="D549" t="str">
            <v>P89</v>
          </cell>
          <cell r="E549">
            <v>10.98</v>
          </cell>
        </row>
        <row r="550">
          <cell r="B550" t="str">
            <v>Cinta Teflón  1/2" chino</v>
          </cell>
          <cell r="C550" t="str">
            <v xml:space="preserve"> roll</v>
          </cell>
          <cell r="D550" t="str">
            <v>P60</v>
          </cell>
          <cell r="E550">
            <v>0.09</v>
          </cell>
        </row>
        <row r="551">
          <cell r="B551" t="str">
            <v>Clavos 2; 2 1/2; 3; 3 1/2"</v>
          </cell>
          <cell r="C551" t="str">
            <v>kg</v>
          </cell>
          <cell r="D551" t="str">
            <v>P31</v>
          </cell>
          <cell r="E551">
            <v>1.0613120000000003</v>
          </cell>
        </row>
        <row r="552">
          <cell r="B552" t="str">
            <v xml:space="preserve">Clavos chicos 2; 2 1/2", 3", 3 1/2" (30kg)                               </v>
          </cell>
          <cell r="C552" t="str">
            <v xml:space="preserve"> caja</v>
          </cell>
          <cell r="D552" t="str">
            <v>P55</v>
          </cell>
          <cell r="E552">
            <v>37.84704</v>
          </cell>
        </row>
        <row r="553">
          <cell r="B553" t="str">
            <v xml:space="preserve">Clavos negro de acero D=2mm L=15mm (400 U)                     </v>
          </cell>
          <cell r="C553" t="str">
            <v xml:space="preserve"> caja</v>
          </cell>
          <cell r="D553" t="str">
            <v>P55</v>
          </cell>
          <cell r="E553">
            <v>30.475200000000005</v>
          </cell>
        </row>
        <row r="554">
          <cell r="B554" t="str">
            <v xml:space="preserve">Clorinador  flotante                             </v>
          </cell>
          <cell r="C554" t="str">
            <v xml:space="preserve"> u   </v>
          </cell>
          <cell r="D554" t="str">
            <v>P2</v>
          </cell>
          <cell r="E554">
            <v>9.5200000000000014</v>
          </cell>
        </row>
        <row r="555">
          <cell r="B555" t="str">
            <v>Cloro granulado HTH 45 Kg USA</v>
          </cell>
          <cell r="C555" t="str">
            <v>Kg</v>
          </cell>
          <cell r="D555" t="str">
            <v>P2</v>
          </cell>
          <cell r="E555">
            <v>3.6848000000000005</v>
          </cell>
        </row>
        <row r="556">
          <cell r="B556" t="str">
            <v>Codo 1" x 90 GR HH Plástico BSP Plasson</v>
          </cell>
          <cell r="C556" t="str">
            <v>u</v>
          </cell>
          <cell r="D556" t="str">
            <v>P48</v>
          </cell>
          <cell r="E556">
            <v>2.4752000000000001</v>
          </cell>
        </row>
        <row r="557">
          <cell r="B557" t="str">
            <v>Codo 45 gr   50MM</v>
          </cell>
          <cell r="C557" t="str">
            <v xml:space="preserve"> u   </v>
          </cell>
          <cell r="D557" t="str">
            <v>P66</v>
          </cell>
          <cell r="E557">
            <v>0.45</v>
          </cell>
        </row>
        <row r="558">
          <cell r="B558" t="str">
            <v>Codo 45 gr  110 MM</v>
          </cell>
          <cell r="C558" t="str">
            <v xml:space="preserve"> u   </v>
          </cell>
          <cell r="D558" t="str">
            <v>P66</v>
          </cell>
          <cell r="E558">
            <v>2.16</v>
          </cell>
        </row>
        <row r="559">
          <cell r="B559" t="str">
            <v>Codo 45 gr  75 MM</v>
          </cell>
          <cell r="C559" t="str">
            <v xml:space="preserve"> u   </v>
          </cell>
          <cell r="D559" t="str">
            <v>P66</v>
          </cell>
          <cell r="E559">
            <v>1.1399999999999999</v>
          </cell>
        </row>
        <row r="560">
          <cell r="B560" t="str">
            <v>Codo 50 x 90 gr. PVC Pegado</v>
          </cell>
          <cell r="C560" t="str">
            <v>u</v>
          </cell>
          <cell r="D560" t="str">
            <v>P48</v>
          </cell>
          <cell r="E560">
            <v>1.8986240000000003</v>
          </cell>
        </row>
        <row r="561">
          <cell r="B561" t="str">
            <v>Codo 90 gr  110 MM</v>
          </cell>
          <cell r="C561" t="str">
            <v xml:space="preserve"> u   </v>
          </cell>
          <cell r="D561" t="str">
            <v>P66</v>
          </cell>
          <cell r="E561">
            <v>1.74</v>
          </cell>
        </row>
        <row r="562">
          <cell r="B562" t="str">
            <v>Codo 90 gr  50 MM</v>
          </cell>
          <cell r="C562" t="str">
            <v xml:space="preserve"> u   </v>
          </cell>
          <cell r="D562" t="str">
            <v>P66</v>
          </cell>
          <cell r="E562">
            <v>0.38</v>
          </cell>
        </row>
        <row r="563">
          <cell r="B563" t="str">
            <v>Codo 90 gr  75 MM</v>
          </cell>
          <cell r="C563" t="str">
            <v xml:space="preserve"> u   </v>
          </cell>
          <cell r="D563" t="str">
            <v>P66</v>
          </cell>
          <cell r="E563">
            <v>1.17</v>
          </cell>
        </row>
        <row r="564">
          <cell r="B564" t="str">
            <v xml:space="preserve">Codo CONDUIT L/R de 90    1"                          </v>
          </cell>
          <cell r="C564" t="str">
            <v xml:space="preserve"> u   </v>
          </cell>
          <cell r="D564" t="str">
            <v>P79</v>
          </cell>
          <cell r="E564">
            <v>0.33600000000000002</v>
          </cell>
        </row>
        <row r="565">
          <cell r="B565" t="str">
            <v xml:space="preserve">Codo CONDUIT L/R de 90  1/2"                          </v>
          </cell>
          <cell r="C565" t="str">
            <v xml:space="preserve"> u   </v>
          </cell>
          <cell r="D565" t="str">
            <v>P79</v>
          </cell>
          <cell r="E565">
            <v>0.13440000000000002</v>
          </cell>
        </row>
        <row r="566">
          <cell r="B566" t="str">
            <v xml:space="preserve">Codo CONDUIT L/R de 90  3/4"                          </v>
          </cell>
          <cell r="C566" t="str">
            <v xml:space="preserve"> u   </v>
          </cell>
          <cell r="D566" t="str">
            <v>P79</v>
          </cell>
          <cell r="E566">
            <v>0.24640000000000004</v>
          </cell>
        </row>
        <row r="567">
          <cell r="B567" t="str">
            <v>Codo Cu    1" x 90</v>
          </cell>
          <cell r="C567" t="str">
            <v xml:space="preserve"> u   </v>
          </cell>
          <cell r="D567" t="str">
            <v>P18</v>
          </cell>
          <cell r="E567">
            <v>2.2736000000000001</v>
          </cell>
        </row>
        <row r="568">
          <cell r="B568" t="str">
            <v>Codo Cu  1/2" x 90</v>
          </cell>
          <cell r="C568" t="str">
            <v xml:space="preserve"> u   </v>
          </cell>
          <cell r="D568" t="str">
            <v>P18</v>
          </cell>
          <cell r="E568">
            <v>0.44800000000000006</v>
          </cell>
        </row>
        <row r="569">
          <cell r="B569" t="str">
            <v>Codo Cu  3/4" x 90</v>
          </cell>
          <cell r="C569" t="str">
            <v xml:space="preserve"> u   </v>
          </cell>
          <cell r="D569" t="str">
            <v>P18</v>
          </cell>
          <cell r="E569">
            <v>1.0080000000000002</v>
          </cell>
        </row>
        <row r="570">
          <cell r="B570" t="str">
            <v>Codo HG 1 1/2" x 90</v>
          </cell>
          <cell r="C570" t="str">
            <v xml:space="preserve"> u   </v>
          </cell>
          <cell r="D570" t="str">
            <v>P30</v>
          </cell>
          <cell r="E570">
            <v>1.45</v>
          </cell>
        </row>
        <row r="571">
          <cell r="B571" t="str">
            <v>Codo HG 1 1/4" x 90</v>
          </cell>
          <cell r="C571" t="str">
            <v xml:space="preserve"> u   </v>
          </cell>
          <cell r="D571" t="str">
            <v>P30</v>
          </cell>
          <cell r="E571">
            <v>0.98</v>
          </cell>
        </row>
        <row r="572">
          <cell r="B572" t="str">
            <v>Codo HG 1" x 90</v>
          </cell>
          <cell r="C572" t="str">
            <v xml:space="preserve"> u   </v>
          </cell>
          <cell r="D572" t="str">
            <v>P30</v>
          </cell>
          <cell r="E572">
            <v>0.56000000000000005</v>
          </cell>
        </row>
        <row r="573">
          <cell r="B573" t="str">
            <v xml:space="preserve">Codo HG 1/2" x 90                                     </v>
          </cell>
          <cell r="C573" t="str">
            <v xml:space="preserve"> u   </v>
          </cell>
          <cell r="D573" t="str">
            <v>P30</v>
          </cell>
          <cell r="E573">
            <v>0.3</v>
          </cell>
        </row>
        <row r="574">
          <cell r="B574" t="str">
            <v xml:space="preserve">Codo HG 3/4" x 90                                     </v>
          </cell>
          <cell r="C574" t="str">
            <v xml:space="preserve"> u   </v>
          </cell>
          <cell r="D574" t="str">
            <v>P30</v>
          </cell>
          <cell r="E574">
            <v>0.3</v>
          </cell>
        </row>
        <row r="575">
          <cell r="B575" t="str">
            <v xml:space="preserve">Codo HH IPS de 1" x 45                               </v>
          </cell>
          <cell r="C575" t="str">
            <v xml:space="preserve"> u   </v>
          </cell>
          <cell r="D575" t="str">
            <v>P46</v>
          </cell>
          <cell r="E575">
            <v>1.62</v>
          </cell>
        </row>
        <row r="576">
          <cell r="B576" t="str">
            <v xml:space="preserve">Codo HH IPS de 1" x 90                               </v>
          </cell>
          <cell r="C576" t="str">
            <v xml:space="preserve"> u   </v>
          </cell>
          <cell r="D576" t="str">
            <v>P46</v>
          </cell>
          <cell r="E576">
            <v>1.1312000000000002</v>
          </cell>
        </row>
        <row r="577">
          <cell r="B577" t="str">
            <v xml:space="preserve">Codo HH IPS de 1/2" x 45                             </v>
          </cell>
          <cell r="C577" t="str">
            <v xml:space="preserve"> u   </v>
          </cell>
          <cell r="D577" t="str">
            <v>P46</v>
          </cell>
          <cell r="E577">
            <v>0.42</v>
          </cell>
        </row>
        <row r="578">
          <cell r="B578" t="str">
            <v xml:space="preserve">Codo HH IPS de 1/2"x 90                              </v>
          </cell>
          <cell r="C578" t="str">
            <v xml:space="preserve"> u   </v>
          </cell>
          <cell r="D578" t="str">
            <v>P46</v>
          </cell>
          <cell r="E578">
            <v>0.36960000000000004</v>
          </cell>
        </row>
        <row r="579">
          <cell r="B579" t="str">
            <v xml:space="preserve">Codo HH IPS de 3/4" x 45                             </v>
          </cell>
          <cell r="C579" t="str">
            <v xml:space="preserve"> u   </v>
          </cell>
          <cell r="D579" t="str">
            <v>P46</v>
          </cell>
          <cell r="E579">
            <v>0.89</v>
          </cell>
        </row>
        <row r="580">
          <cell r="B580" t="str">
            <v xml:space="preserve">Codo HH IPS de 3/4"x 90                              </v>
          </cell>
          <cell r="C580" t="str">
            <v xml:space="preserve"> u   </v>
          </cell>
          <cell r="D580" t="str">
            <v>P46</v>
          </cell>
          <cell r="E580">
            <v>0.57120000000000004</v>
          </cell>
        </row>
        <row r="581">
          <cell r="B581" t="str">
            <v xml:space="preserve">Codo IPS de 1" x 90 MH (Cachimba)                       </v>
          </cell>
          <cell r="C581" t="str">
            <v xml:space="preserve"> u   </v>
          </cell>
          <cell r="D581" t="str">
            <v>P46</v>
          </cell>
          <cell r="E581">
            <v>0.97440000000000004</v>
          </cell>
        </row>
        <row r="582">
          <cell r="B582" t="str">
            <v xml:space="preserve">Codo IPS de 1/2"x90 MH (Cachimba)                    </v>
          </cell>
          <cell r="C582" t="str">
            <v xml:space="preserve"> u   </v>
          </cell>
          <cell r="D582" t="str">
            <v>P46</v>
          </cell>
          <cell r="E582">
            <v>0.32480000000000003</v>
          </cell>
        </row>
        <row r="583">
          <cell r="B583" t="str">
            <v xml:space="preserve">Codo IPS de 1/2"x90 Terminal HH                  </v>
          </cell>
          <cell r="C583" t="str">
            <v xml:space="preserve"> u   </v>
          </cell>
          <cell r="D583" t="str">
            <v>P46</v>
          </cell>
          <cell r="E583">
            <v>0.36960000000000004</v>
          </cell>
        </row>
        <row r="584">
          <cell r="B584" t="str">
            <v xml:space="preserve">Codo IPS de 3/4" x 90 MH (Cachimba)                       </v>
          </cell>
          <cell r="C584" t="str">
            <v xml:space="preserve"> u   </v>
          </cell>
          <cell r="D584" t="str">
            <v>P46</v>
          </cell>
          <cell r="E584">
            <v>0.64960000000000007</v>
          </cell>
        </row>
        <row r="585">
          <cell r="B585" t="str">
            <v>Codo L/R unión Z 45° x 110 mm</v>
          </cell>
          <cell r="C585" t="str">
            <v>u</v>
          </cell>
          <cell r="D585" t="str">
            <v>P79</v>
          </cell>
          <cell r="E585">
            <v>13.72</v>
          </cell>
        </row>
        <row r="586">
          <cell r="B586" t="str">
            <v>Codo L/R unión Z 45° x 160 mm</v>
          </cell>
          <cell r="C586" t="str">
            <v>u</v>
          </cell>
          <cell r="D586" t="str">
            <v>P79</v>
          </cell>
          <cell r="E586">
            <v>35</v>
          </cell>
        </row>
        <row r="587">
          <cell r="B587" t="str">
            <v>Codo L/R unión Z 45° x 200 mm</v>
          </cell>
          <cell r="C587" t="str">
            <v>u</v>
          </cell>
          <cell r="D587" t="str">
            <v>P79</v>
          </cell>
          <cell r="E587">
            <v>59.505600000000008</v>
          </cell>
        </row>
        <row r="588">
          <cell r="B588" t="str">
            <v>Codo L/R unión Z 45° x 63 mm</v>
          </cell>
          <cell r="C588" t="str">
            <v>u</v>
          </cell>
          <cell r="D588" t="str">
            <v>P79</v>
          </cell>
          <cell r="E588">
            <v>5.0400000000000009</v>
          </cell>
        </row>
        <row r="589">
          <cell r="B589" t="str">
            <v>Codo L/R unión Z 45° x 90 mm</v>
          </cell>
          <cell r="C589" t="str">
            <v>u</v>
          </cell>
          <cell r="D589" t="str">
            <v>P79</v>
          </cell>
          <cell r="E589">
            <v>8.7360000000000007</v>
          </cell>
        </row>
        <row r="590">
          <cell r="B590" t="str">
            <v>Codo L/R unión Z 90° x 110 mm</v>
          </cell>
          <cell r="C590" t="str">
            <v>u</v>
          </cell>
          <cell r="D590" t="str">
            <v>P79</v>
          </cell>
          <cell r="E590">
            <v>14.000000000000002</v>
          </cell>
        </row>
        <row r="591">
          <cell r="B591" t="str">
            <v>Codo L/R unión Z 90° x 160 mm</v>
          </cell>
          <cell r="C591" t="str">
            <v>u</v>
          </cell>
          <cell r="D591" t="str">
            <v>P79</v>
          </cell>
          <cell r="E591">
            <v>36.400000000000006</v>
          </cell>
        </row>
        <row r="592">
          <cell r="B592" t="str">
            <v>Codo L/R unión Z 90° x 200 mm</v>
          </cell>
          <cell r="C592" t="str">
            <v>u</v>
          </cell>
          <cell r="D592" t="str">
            <v>P79</v>
          </cell>
          <cell r="E592">
            <v>84.000000000000014</v>
          </cell>
        </row>
        <row r="593">
          <cell r="B593" t="str">
            <v>Codo L/R unión Z 90° x 63 mm</v>
          </cell>
          <cell r="C593" t="str">
            <v>u</v>
          </cell>
          <cell r="D593" t="str">
            <v>P79</v>
          </cell>
          <cell r="E593">
            <v>5.2752000000000008</v>
          </cell>
        </row>
        <row r="594">
          <cell r="B594" t="str">
            <v>Codo L/R unión Z 90° x 90 mm</v>
          </cell>
          <cell r="C594" t="str">
            <v>u</v>
          </cell>
          <cell r="D594" t="str">
            <v>P79</v>
          </cell>
          <cell r="E594">
            <v>9.8000000000000007</v>
          </cell>
        </row>
        <row r="595">
          <cell r="B595" t="str">
            <v>Codo polipropileno (PP) Hembra roscada 1/2"</v>
          </cell>
          <cell r="C595" t="str">
            <v>u</v>
          </cell>
          <cell r="D595" t="str">
            <v>P48</v>
          </cell>
          <cell r="E595">
            <v>1.5344000000000002</v>
          </cell>
        </row>
        <row r="596">
          <cell r="B596" t="str">
            <v>Codo polipropileno (PP) Hembra roscada 3/4"</v>
          </cell>
          <cell r="C596" t="str">
            <v>u</v>
          </cell>
          <cell r="D596" t="str">
            <v>P48</v>
          </cell>
          <cell r="E596">
            <v>1.8816000000000002</v>
          </cell>
        </row>
        <row r="597">
          <cell r="B597" t="str">
            <v>Codo Polipropileno rosca hembra 1/2" x 90  agua calient</v>
          </cell>
          <cell r="C597" t="str">
            <v xml:space="preserve"> u   </v>
          </cell>
          <cell r="D597" t="str">
            <v>P79</v>
          </cell>
          <cell r="E597">
            <v>0.33600000000000002</v>
          </cell>
        </row>
        <row r="598">
          <cell r="B598" t="str">
            <v>Codo Polipropileno rosca hembra 3/4" x 90  agua calient</v>
          </cell>
          <cell r="C598" t="str">
            <v xml:space="preserve"> u   </v>
          </cell>
          <cell r="D598" t="str">
            <v>P79</v>
          </cell>
          <cell r="E598">
            <v>0.44800000000000006</v>
          </cell>
        </row>
        <row r="599">
          <cell r="B599" t="str">
            <v xml:space="preserve">Codo PVC  50 mm. x 45 grados desagüe                  </v>
          </cell>
          <cell r="C599" t="str">
            <v xml:space="preserve"> u   </v>
          </cell>
          <cell r="D599" t="str">
            <v>P79</v>
          </cell>
          <cell r="E599">
            <v>0.78400000000000003</v>
          </cell>
        </row>
        <row r="600">
          <cell r="B600" t="str">
            <v xml:space="preserve">Codo PVC  50 mm. x 90 grados desagüe                  </v>
          </cell>
          <cell r="C600" t="str">
            <v xml:space="preserve"> u   </v>
          </cell>
          <cell r="D600" t="str">
            <v>P79</v>
          </cell>
          <cell r="E600">
            <v>0.78400000000000003</v>
          </cell>
        </row>
        <row r="601">
          <cell r="B601" t="str">
            <v xml:space="preserve">Codo PVC  75 mm. x 45 grados desagüe                  </v>
          </cell>
          <cell r="C601" t="str">
            <v xml:space="preserve"> u   </v>
          </cell>
          <cell r="D601" t="str">
            <v>P79</v>
          </cell>
          <cell r="E601">
            <v>1.6352000000000002</v>
          </cell>
        </row>
        <row r="602">
          <cell r="B602" t="str">
            <v xml:space="preserve">Codo PVC  75 mm. x 90 grados desagüe                  </v>
          </cell>
          <cell r="C602" t="str">
            <v xml:space="preserve"> u   </v>
          </cell>
          <cell r="D602" t="str">
            <v>P79</v>
          </cell>
          <cell r="E602">
            <v>1.3888</v>
          </cell>
        </row>
        <row r="603">
          <cell r="B603" t="str">
            <v xml:space="preserve">Codo PVC 110 mm. x 45 grados desagüe                  </v>
          </cell>
          <cell r="C603" t="str">
            <v xml:space="preserve"> u   </v>
          </cell>
          <cell r="D603" t="str">
            <v>P79</v>
          </cell>
          <cell r="E603">
            <v>3.1135999999999999</v>
          </cell>
        </row>
        <row r="604">
          <cell r="B604" t="str">
            <v xml:space="preserve">Codo PVC 110 mm. x 90 grados desagüe                  </v>
          </cell>
          <cell r="C604" t="str">
            <v xml:space="preserve"> u   </v>
          </cell>
          <cell r="D604" t="str">
            <v>P79</v>
          </cell>
          <cell r="E604">
            <v>2.3856000000000002</v>
          </cell>
        </row>
        <row r="605">
          <cell r="B605" t="str">
            <v xml:space="preserve">Codo PVC 160 mm. x 45 grados desagüe                  </v>
          </cell>
          <cell r="C605" t="str">
            <v xml:space="preserve"> u   </v>
          </cell>
          <cell r="D605" t="str">
            <v>P79</v>
          </cell>
          <cell r="E605">
            <v>10.158400000000002</v>
          </cell>
        </row>
        <row r="606">
          <cell r="B606" t="str">
            <v xml:space="preserve">Codo PVC 160 mm. x 90 grados desagüe                  </v>
          </cell>
          <cell r="C606" t="str">
            <v xml:space="preserve"> u   </v>
          </cell>
          <cell r="D606" t="str">
            <v>P79</v>
          </cell>
          <cell r="E606">
            <v>9.4752000000000027</v>
          </cell>
        </row>
        <row r="607">
          <cell r="B607" t="str">
            <v xml:space="preserve">Codo PVC 200 mm. x 45 grados desagüe fab.baj.ped.                  </v>
          </cell>
          <cell r="C607" t="str">
            <v xml:space="preserve"> u   </v>
          </cell>
          <cell r="D607" t="str">
            <v>P79</v>
          </cell>
          <cell r="E607">
            <v>22.332800000000002</v>
          </cell>
        </row>
        <row r="608">
          <cell r="B608" t="str">
            <v xml:space="preserve">Codo PVC 200 mm. x 90 grados desagüe                  </v>
          </cell>
          <cell r="C608" t="str">
            <v xml:space="preserve"> u   </v>
          </cell>
          <cell r="D608" t="str">
            <v>P79</v>
          </cell>
          <cell r="E608">
            <v>27.630400000000005</v>
          </cell>
        </row>
        <row r="609">
          <cell r="B609" t="str">
            <v xml:space="preserve">Codo PVC 250 mm. x 45 grados desagüe fab.baj.ped.                     </v>
          </cell>
          <cell r="C609" t="str">
            <v xml:space="preserve"> u   </v>
          </cell>
          <cell r="D609" t="str">
            <v>P79</v>
          </cell>
          <cell r="E609">
            <v>56.548800000000007</v>
          </cell>
        </row>
        <row r="610">
          <cell r="B610" t="str">
            <v xml:space="preserve">Codo PVC 250 mm. x 90 grados desagüe                  </v>
          </cell>
          <cell r="C610" t="str">
            <v xml:space="preserve"> u   </v>
          </cell>
          <cell r="D610" t="str">
            <v>P79</v>
          </cell>
          <cell r="E610">
            <v>70.694400000000002</v>
          </cell>
        </row>
        <row r="611">
          <cell r="B611" t="str">
            <v xml:space="preserve">Codo PVC 315 mm. x 45 grados desagüe fab.baj.ped.                    </v>
          </cell>
          <cell r="C611" t="str">
            <v xml:space="preserve"> u   </v>
          </cell>
          <cell r="D611" t="str">
            <v>P79</v>
          </cell>
          <cell r="E611">
            <v>70.694400000000002</v>
          </cell>
        </row>
        <row r="612">
          <cell r="B612" t="str">
            <v xml:space="preserve">Codo PVC 315 mm. x 90 grados desagüe                  </v>
          </cell>
          <cell r="C612" t="str">
            <v xml:space="preserve"> u   </v>
          </cell>
          <cell r="D612" t="str">
            <v>P79</v>
          </cell>
          <cell r="E612">
            <v>84.84</v>
          </cell>
        </row>
        <row r="613">
          <cell r="B613" t="str">
            <v xml:space="preserve">Codo PVC 45 CED 80 (p/presión) roscable     1"               </v>
          </cell>
          <cell r="C613" t="str">
            <v xml:space="preserve"> u   </v>
          </cell>
          <cell r="D613" t="str">
            <v>P79</v>
          </cell>
          <cell r="E613">
            <v>7.5488000000000008</v>
          </cell>
        </row>
        <row r="614">
          <cell r="B614" t="str">
            <v xml:space="preserve">Codo PVC 45 CED 80 (p/presión) roscable   1/2"               </v>
          </cell>
          <cell r="C614" t="str">
            <v xml:space="preserve"> u   </v>
          </cell>
          <cell r="D614" t="str">
            <v>P79</v>
          </cell>
          <cell r="E614">
            <v>5.8464</v>
          </cell>
        </row>
        <row r="615">
          <cell r="B615" t="str">
            <v xml:space="preserve">Codo PVC 45 CED 80 (p/presión) roscable   3/4"               </v>
          </cell>
          <cell r="C615" t="str">
            <v xml:space="preserve"> u   </v>
          </cell>
          <cell r="D615" t="str">
            <v>P79</v>
          </cell>
          <cell r="E615">
            <v>5.9808000000000003</v>
          </cell>
        </row>
        <row r="616">
          <cell r="B616" t="str">
            <v xml:space="preserve">Codo PVC 45 CED 80 (p/presión) roscable 1 1/2"               </v>
          </cell>
          <cell r="C616" t="str">
            <v xml:space="preserve"> u   </v>
          </cell>
          <cell r="D616" t="str">
            <v>P79</v>
          </cell>
          <cell r="E616">
            <v>17.785600000000002</v>
          </cell>
        </row>
        <row r="617">
          <cell r="B617" t="str">
            <v xml:space="preserve">Codo PVC 45 CED 80 (p/presión) roscable 1 1/4"               </v>
          </cell>
          <cell r="C617" t="str">
            <v xml:space="preserve"> u   </v>
          </cell>
          <cell r="D617" t="str">
            <v>P79</v>
          </cell>
          <cell r="E617">
            <v>11.569600000000001</v>
          </cell>
        </row>
        <row r="618">
          <cell r="B618" t="str">
            <v xml:space="preserve">Codo PVC 45 CED 80 (p/presión) roscable 2"               </v>
          </cell>
          <cell r="C618" t="str">
            <v xml:space="preserve"> u   </v>
          </cell>
          <cell r="D618" t="str">
            <v>P79</v>
          </cell>
          <cell r="E618">
            <v>21.000000000000004</v>
          </cell>
        </row>
        <row r="619">
          <cell r="B619" t="str">
            <v xml:space="preserve">Codo PVC 90 CED 40 (p/presión) roscable 1 1/2"               </v>
          </cell>
          <cell r="C619" t="str">
            <v xml:space="preserve"> u   </v>
          </cell>
          <cell r="D619" t="str">
            <v>P79</v>
          </cell>
          <cell r="E619">
            <v>4.4576000000000002</v>
          </cell>
        </row>
        <row r="620">
          <cell r="B620" t="str">
            <v xml:space="preserve">Codo PVC 90 CED 40 (p/presión) roscable 1 1/4"               </v>
          </cell>
          <cell r="C620" t="str">
            <v xml:space="preserve"> u   </v>
          </cell>
          <cell r="D620" t="str">
            <v>P79</v>
          </cell>
          <cell r="E620">
            <v>2.9792000000000005</v>
          </cell>
        </row>
        <row r="621">
          <cell r="B621" t="str">
            <v xml:space="preserve">Codo PVC 90 CED 40 (p/presión) roscable 1"                   </v>
          </cell>
          <cell r="C621" t="str">
            <v xml:space="preserve"> u   </v>
          </cell>
          <cell r="D621" t="str">
            <v>P79</v>
          </cell>
          <cell r="E621">
            <v>2.7776000000000001</v>
          </cell>
        </row>
        <row r="622">
          <cell r="B622" t="str">
            <v xml:space="preserve">Codo PVC 90 CED 40 (p/presión) roscable 1/2"                 </v>
          </cell>
          <cell r="C622" t="str">
            <v xml:space="preserve"> u   </v>
          </cell>
          <cell r="D622" t="str">
            <v>P79</v>
          </cell>
          <cell r="E622">
            <v>0.56000000000000005</v>
          </cell>
        </row>
        <row r="623">
          <cell r="B623" t="str">
            <v xml:space="preserve">Codo PVC 90 CED 40 (p/presión) roscable 2"               </v>
          </cell>
          <cell r="C623" t="str">
            <v xml:space="preserve"> u   </v>
          </cell>
          <cell r="D623" t="str">
            <v>P79</v>
          </cell>
          <cell r="E623">
            <v>5.4096000000000002</v>
          </cell>
        </row>
        <row r="624">
          <cell r="B624" t="str">
            <v xml:space="preserve">Codo PVC 90 CED 40 (p/presión) roscable 3/4"                 </v>
          </cell>
          <cell r="C624" t="str">
            <v xml:space="preserve"> u   </v>
          </cell>
          <cell r="D624" t="str">
            <v>P79</v>
          </cell>
          <cell r="E624">
            <v>1.0976000000000001</v>
          </cell>
        </row>
        <row r="625">
          <cell r="B625" t="str">
            <v xml:space="preserve">Codo reductor 1" a 1/2"x90 IPS                      </v>
          </cell>
          <cell r="C625" t="str">
            <v xml:space="preserve"> u   </v>
          </cell>
          <cell r="D625" t="str">
            <v>P46</v>
          </cell>
          <cell r="E625">
            <v>1.2992000000000001</v>
          </cell>
        </row>
        <row r="626">
          <cell r="B626" t="str">
            <v xml:space="preserve">Codo reductor 1" a 3/4"x90 IPS                     </v>
          </cell>
          <cell r="C626" t="str">
            <v xml:space="preserve"> u   </v>
          </cell>
          <cell r="D626" t="str">
            <v>P46</v>
          </cell>
          <cell r="E626">
            <v>1.2096000000000002</v>
          </cell>
        </row>
        <row r="627">
          <cell r="B627" t="str">
            <v xml:space="preserve">Codo reductor 3/4" a 1/2"x90 IPS                    </v>
          </cell>
          <cell r="C627" t="str">
            <v xml:space="preserve"> u   </v>
          </cell>
          <cell r="D627" t="str">
            <v>P46</v>
          </cell>
          <cell r="E627">
            <v>0.8176000000000001</v>
          </cell>
        </row>
        <row r="628">
          <cell r="B628" t="str">
            <v xml:space="preserve">Codo unión E/C 90° x 110 mm L/R </v>
          </cell>
          <cell r="C628" t="str">
            <v>u</v>
          </cell>
          <cell r="D628" t="str">
            <v>P79</v>
          </cell>
          <cell r="E628">
            <v>11.289600000000002</v>
          </cell>
        </row>
        <row r="629">
          <cell r="B629" t="str">
            <v xml:space="preserve">Codo unión E/C 90° x 160 mm L/R </v>
          </cell>
          <cell r="C629" t="str">
            <v>u</v>
          </cell>
          <cell r="D629" t="str">
            <v>P79</v>
          </cell>
          <cell r="E629">
            <v>32.860800000000005</v>
          </cell>
        </row>
        <row r="630">
          <cell r="B630" t="str">
            <v>Codo unión E/C 90° x 20 mm L/R</v>
          </cell>
          <cell r="C630" t="str">
            <v>u</v>
          </cell>
          <cell r="D630" t="str">
            <v>P79</v>
          </cell>
          <cell r="E630">
            <v>0.52639999999999998</v>
          </cell>
        </row>
        <row r="631">
          <cell r="B631" t="str">
            <v>Codo unión E/C 90° x 200 mm L/R</v>
          </cell>
          <cell r="C631" t="str">
            <v>u</v>
          </cell>
          <cell r="D631" t="str">
            <v>P79</v>
          </cell>
          <cell r="E631">
            <v>66.740800000000007</v>
          </cell>
        </row>
        <row r="632">
          <cell r="B632" t="str">
            <v>Codo unión E/C 90° x 25 mm L/R</v>
          </cell>
          <cell r="C632" t="str">
            <v>u</v>
          </cell>
          <cell r="D632" t="str">
            <v>P79</v>
          </cell>
          <cell r="E632">
            <v>1.0416000000000001</v>
          </cell>
        </row>
        <row r="633">
          <cell r="B633" t="str">
            <v>Codo unión E/C 90° x 32 mm L/R</v>
          </cell>
          <cell r="C633" t="str">
            <v>u</v>
          </cell>
          <cell r="D633" t="str">
            <v>P79</v>
          </cell>
          <cell r="E633">
            <v>1.1872000000000003</v>
          </cell>
        </row>
        <row r="634">
          <cell r="B634" t="str">
            <v>Codo unión E/C 90° x 40 mm L/R</v>
          </cell>
          <cell r="C634" t="str">
            <v>u</v>
          </cell>
          <cell r="D634" t="str">
            <v>P79</v>
          </cell>
          <cell r="E634">
            <v>1.0976000000000001</v>
          </cell>
        </row>
        <row r="635">
          <cell r="B635" t="str">
            <v>Codo unión E/C 90° x 50 mm L/R</v>
          </cell>
          <cell r="C635" t="str">
            <v>u</v>
          </cell>
          <cell r="D635" t="str">
            <v>P79</v>
          </cell>
          <cell r="E635">
            <v>1.5568</v>
          </cell>
        </row>
        <row r="636">
          <cell r="B636" t="str">
            <v>Codo unión E/C 90° x 63 mm L/R</v>
          </cell>
          <cell r="C636" t="str">
            <v>u</v>
          </cell>
          <cell r="D636" t="str">
            <v>P79</v>
          </cell>
          <cell r="E636">
            <v>3.0016000000000003</v>
          </cell>
        </row>
        <row r="637">
          <cell r="B637" t="str">
            <v>Codo unión E/C 90° x 90 mm L/R</v>
          </cell>
          <cell r="C637" t="str">
            <v>u</v>
          </cell>
          <cell r="D637" t="str">
            <v>P79</v>
          </cell>
          <cell r="E637">
            <v>6.2720000000000002</v>
          </cell>
        </row>
        <row r="638">
          <cell r="B638" t="str">
            <v>Colchacretos BAG e=300,  1.20 x 2.40</v>
          </cell>
          <cell r="C638" t="str">
            <v>u</v>
          </cell>
          <cell r="D638" t="str">
            <v>P19</v>
          </cell>
          <cell r="E638">
            <v>7.0672000000000006</v>
          </cell>
        </row>
        <row r="639">
          <cell r="B639" t="str">
            <v>Colchacretos ECOLOGICO 1.65 x (50 ó 70 m de largo)</v>
          </cell>
          <cell r="C639" t="str">
            <v>m</v>
          </cell>
          <cell r="D639" t="str">
            <v>P19</v>
          </cell>
          <cell r="E639">
            <v>6.0368000000000004</v>
          </cell>
        </row>
        <row r="640">
          <cell r="B640" t="str">
            <v>Colchacretos FP 100  (1.65 x 50 o 70 m de largo)</v>
          </cell>
          <cell r="C640" t="str">
            <v>m</v>
          </cell>
          <cell r="D640" t="str">
            <v>P19</v>
          </cell>
          <cell r="E640">
            <v>6.0368000000000004</v>
          </cell>
        </row>
        <row r="641">
          <cell r="B641" t="str">
            <v xml:space="preserve">Collar derivación D= 50 mm  Salida=1/2"               </v>
          </cell>
          <cell r="C641" t="str">
            <v xml:space="preserve"> u   </v>
          </cell>
          <cell r="D641" t="str">
            <v>P45</v>
          </cell>
          <cell r="E641">
            <v>8.66</v>
          </cell>
        </row>
        <row r="642">
          <cell r="B642" t="str">
            <v xml:space="preserve">Collar derivación D= 75 mm  Salida=1/2"               </v>
          </cell>
          <cell r="C642" t="str">
            <v xml:space="preserve"> u   </v>
          </cell>
          <cell r="D642" t="str">
            <v>P45</v>
          </cell>
          <cell r="E642">
            <v>11.26</v>
          </cell>
        </row>
        <row r="643">
          <cell r="B643" t="str">
            <v xml:space="preserve">Collar derivación D=100 mm  Salida=1/2"               </v>
          </cell>
          <cell r="C643" t="str">
            <v xml:space="preserve"> u   </v>
          </cell>
          <cell r="D643" t="str">
            <v>P45</v>
          </cell>
          <cell r="E643">
            <v>14.38</v>
          </cell>
        </row>
        <row r="644">
          <cell r="B644" t="str">
            <v xml:space="preserve">Collar derivación D=150 mm  Salida=1/2"               </v>
          </cell>
          <cell r="C644" t="str">
            <v xml:space="preserve"> u   </v>
          </cell>
          <cell r="D644" t="str">
            <v>P45</v>
          </cell>
          <cell r="E644">
            <v>17.329999999999998</v>
          </cell>
        </row>
        <row r="645">
          <cell r="B645" t="str">
            <v xml:space="preserve">Collar derivación D=200 mm  Salida=1/2"               </v>
          </cell>
          <cell r="C645" t="str">
            <v xml:space="preserve"> u   </v>
          </cell>
          <cell r="D645" t="str">
            <v>P45</v>
          </cell>
          <cell r="E645">
            <v>21.66</v>
          </cell>
        </row>
        <row r="646">
          <cell r="B646" t="str">
            <v xml:space="preserve">Collar derivación D=250 mm  Salida=1/2"               </v>
          </cell>
          <cell r="C646" t="str">
            <v xml:space="preserve"> u   </v>
          </cell>
          <cell r="D646" t="str">
            <v>P45</v>
          </cell>
          <cell r="E646">
            <v>50.2</v>
          </cell>
        </row>
        <row r="647">
          <cell r="B647" t="str">
            <v xml:space="preserve">Columna C1 L=6.5m A=100cm2                            </v>
          </cell>
          <cell r="C647" t="str">
            <v xml:space="preserve"> u   </v>
          </cell>
          <cell r="D647" t="str">
            <v>P55</v>
          </cell>
          <cell r="E647">
            <v>12.577600000000002</v>
          </cell>
        </row>
        <row r="648">
          <cell r="B648" t="str">
            <v xml:space="preserve">Columna C2 L=6.5m A=150cm2                            </v>
          </cell>
          <cell r="C648" t="str">
            <v xml:space="preserve"> u   </v>
          </cell>
          <cell r="D648" t="str">
            <v>P55</v>
          </cell>
          <cell r="E648">
            <v>2.1055999999999999</v>
          </cell>
        </row>
        <row r="649">
          <cell r="B649" t="str">
            <v xml:space="preserve">Columna C3 L=6.5m A=225cm2                            </v>
          </cell>
          <cell r="C649" t="str">
            <v xml:space="preserve"> u   </v>
          </cell>
          <cell r="D649" t="str">
            <v>P55</v>
          </cell>
          <cell r="E649">
            <v>14.022400000000001</v>
          </cell>
        </row>
        <row r="650">
          <cell r="B650" t="str">
            <v xml:space="preserve">Columna C4 L=6.5m A=200cm2                            </v>
          </cell>
          <cell r="C650" t="str">
            <v xml:space="preserve"> u   </v>
          </cell>
          <cell r="D650" t="str">
            <v>P55</v>
          </cell>
          <cell r="E650">
            <v>13.4848</v>
          </cell>
        </row>
        <row r="651">
          <cell r="B651" t="str">
            <v>Condorestuco exteriores</v>
          </cell>
          <cell r="C651" t="str">
            <v>4000 cc</v>
          </cell>
          <cell r="D651" t="str">
            <v>P74</v>
          </cell>
          <cell r="E651">
            <v>10.37</v>
          </cell>
        </row>
        <row r="652">
          <cell r="B652" t="str">
            <v>Condorestuco interiores</v>
          </cell>
          <cell r="C652" t="str">
            <v>4000 cc</v>
          </cell>
          <cell r="D652" t="str">
            <v>P74</v>
          </cell>
          <cell r="E652">
            <v>7.87</v>
          </cell>
        </row>
        <row r="653">
          <cell r="B653" t="str">
            <v>Conectores EMT Nacionales 1 1/2"</v>
          </cell>
          <cell r="C653" t="str">
            <v xml:space="preserve"> u   </v>
          </cell>
          <cell r="D653" t="str">
            <v>P68</v>
          </cell>
          <cell r="E653">
            <v>0.95200000000000007</v>
          </cell>
        </row>
        <row r="654">
          <cell r="B654" t="str">
            <v>Conectores EMT Nacionales 1 1/4"</v>
          </cell>
          <cell r="C654" t="str">
            <v xml:space="preserve"> u   </v>
          </cell>
          <cell r="D654" t="str">
            <v>P68</v>
          </cell>
          <cell r="E654">
            <v>0.78400000000000003</v>
          </cell>
        </row>
        <row r="655">
          <cell r="B655" t="str">
            <v>Conectores EMT Nacionales 1"</v>
          </cell>
          <cell r="C655" t="str">
            <v xml:space="preserve"> u   </v>
          </cell>
          <cell r="D655" t="str">
            <v>P68</v>
          </cell>
          <cell r="E655">
            <v>0.42560000000000003</v>
          </cell>
        </row>
        <row r="656">
          <cell r="B656" t="str">
            <v>Conectores EMT Nacionales 1/2"</v>
          </cell>
          <cell r="C656" t="str">
            <v xml:space="preserve"> u   </v>
          </cell>
          <cell r="D656" t="str">
            <v>P68</v>
          </cell>
          <cell r="E656">
            <v>0.17920000000000003</v>
          </cell>
        </row>
        <row r="657">
          <cell r="B657" t="str">
            <v>Conectores EMT Nacionales 2"</v>
          </cell>
          <cell r="C657" t="str">
            <v xml:space="preserve"> u   </v>
          </cell>
          <cell r="D657" t="str">
            <v>P68</v>
          </cell>
          <cell r="E657">
            <v>1.4560000000000002</v>
          </cell>
        </row>
        <row r="658">
          <cell r="B658" t="str">
            <v>Conectores EMT Nacionales 3/4"</v>
          </cell>
          <cell r="C658" t="str">
            <v xml:space="preserve"> u   </v>
          </cell>
          <cell r="D658" t="str">
            <v>P68</v>
          </cell>
          <cell r="E658">
            <v>0.30240000000000006</v>
          </cell>
        </row>
        <row r="659">
          <cell r="B659" t="str">
            <v>Conectores EMT USA 1 1/2"</v>
          </cell>
          <cell r="C659" t="str">
            <v xml:space="preserve"> u   </v>
          </cell>
          <cell r="D659" t="str">
            <v>P68</v>
          </cell>
          <cell r="E659">
            <v>1.3440000000000001</v>
          </cell>
        </row>
        <row r="660">
          <cell r="B660" t="str">
            <v>Conectores EMT USA 1 1/4"</v>
          </cell>
          <cell r="C660" t="str">
            <v xml:space="preserve"> u   </v>
          </cell>
          <cell r="D660" t="str">
            <v>P68</v>
          </cell>
          <cell r="E660">
            <v>0.84000000000000008</v>
          </cell>
        </row>
        <row r="661">
          <cell r="B661" t="str">
            <v>Conectores EMT USA 1"</v>
          </cell>
          <cell r="C661" t="str">
            <v xml:space="preserve"> u   </v>
          </cell>
          <cell r="D661" t="str">
            <v>P68</v>
          </cell>
          <cell r="E661">
            <v>0.52639999999999998</v>
          </cell>
        </row>
        <row r="662">
          <cell r="B662" t="str">
            <v>Conectores EMT USA 1/2"</v>
          </cell>
          <cell r="C662" t="str">
            <v xml:space="preserve"> u   </v>
          </cell>
          <cell r="D662" t="str">
            <v>P68</v>
          </cell>
          <cell r="E662">
            <v>0.2016</v>
          </cell>
        </row>
        <row r="663">
          <cell r="B663" t="str">
            <v>Conectores EMT USA 2"</v>
          </cell>
          <cell r="C663" t="str">
            <v xml:space="preserve"> u   </v>
          </cell>
          <cell r="D663" t="str">
            <v>P68</v>
          </cell>
          <cell r="E663">
            <v>2.4640000000000004</v>
          </cell>
        </row>
        <row r="664">
          <cell r="B664" t="str">
            <v>Conectores EMT USA 3/4"</v>
          </cell>
          <cell r="C664" t="str">
            <v xml:space="preserve"> u   </v>
          </cell>
          <cell r="D664" t="str">
            <v>P68</v>
          </cell>
          <cell r="E664">
            <v>0.32480000000000003</v>
          </cell>
        </row>
        <row r="665">
          <cell r="B665" t="str">
            <v xml:space="preserve">Conectores superficie                                 </v>
          </cell>
          <cell r="C665" t="str">
            <v xml:space="preserve"> u   </v>
          </cell>
          <cell r="D665" t="str">
            <v>P41</v>
          </cell>
          <cell r="E665">
            <v>5.8016000000000005</v>
          </cell>
        </row>
        <row r="666">
          <cell r="B666" t="str">
            <v>Copias de llaves</v>
          </cell>
          <cell r="C666" t="str">
            <v>juego</v>
          </cell>
          <cell r="E666">
            <v>3</v>
          </cell>
        </row>
        <row r="667">
          <cell r="B667" t="str">
            <v xml:space="preserve">Cordón detonante  5 gr.                               </v>
          </cell>
          <cell r="C667" t="str">
            <v xml:space="preserve"> 500m</v>
          </cell>
          <cell r="D667" t="str">
            <v>P41</v>
          </cell>
          <cell r="E667">
            <v>145.60000000000002</v>
          </cell>
        </row>
        <row r="668">
          <cell r="B668" t="str">
            <v xml:space="preserve">Cordón detonante 10 gr.                               </v>
          </cell>
          <cell r="C668" t="str">
            <v xml:space="preserve"> 500m</v>
          </cell>
          <cell r="D668" t="str">
            <v>P41</v>
          </cell>
          <cell r="E668">
            <v>196.00000000000003</v>
          </cell>
        </row>
        <row r="669">
          <cell r="B669" t="str">
            <v>Cornisa de M.D.F. 235X12X1.5</v>
          </cell>
          <cell r="C669" t="str">
            <v>u</v>
          </cell>
          <cell r="D669" t="str">
            <v>P72</v>
          </cell>
          <cell r="E669">
            <v>2.6</v>
          </cell>
        </row>
        <row r="670">
          <cell r="B670" t="str">
            <v>Cornisa de M.D.F. 235X15X1.5</v>
          </cell>
          <cell r="C670" t="str">
            <v>u</v>
          </cell>
          <cell r="D670" t="str">
            <v>P72</v>
          </cell>
          <cell r="E670">
            <v>2.6</v>
          </cell>
        </row>
        <row r="671">
          <cell r="B671" t="str">
            <v>Cornisa de M.D.F. 235X9X1.2</v>
          </cell>
          <cell r="C671" t="str">
            <v>u</v>
          </cell>
          <cell r="D671" t="str">
            <v>P72</v>
          </cell>
          <cell r="E671">
            <v>1.9</v>
          </cell>
        </row>
        <row r="672">
          <cell r="B672" t="str">
            <v xml:space="preserve">Correa "G"  80x40x15x2mm   peso=16.66k                </v>
          </cell>
          <cell r="C672" t="str">
            <v xml:space="preserve"> kg  </v>
          </cell>
          <cell r="D672" t="str">
            <v>P70</v>
          </cell>
          <cell r="E672">
            <v>1.03</v>
          </cell>
        </row>
        <row r="673">
          <cell r="B673" t="str">
            <v xml:space="preserve">Correa "G"  80x40x15x2mm   peso=16.68 kg                </v>
          </cell>
          <cell r="C673" t="str">
            <v xml:space="preserve"> kg  </v>
          </cell>
          <cell r="D673" t="str">
            <v>P61</v>
          </cell>
          <cell r="E673">
            <v>0.87920000000000009</v>
          </cell>
        </row>
        <row r="674">
          <cell r="B674" t="str">
            <v xml:space="preserve">Correa "G"  80x40x15x3mm   peso=24.06 kg                </v>
          </cell>
          <cell r="C674" t="str">
            <v xml:space="preserve"> kg  </v>
          </cell>
          <cell r="D674" t="str">
            <v>P61</v>
          </cell>
          <cell r="E674">
            <v>0.87920000000000009</v>
          </cell>
        </row>
        <row r="675">
          <cell r="B675" t="str">
            <v xml:space="preserve">Correa "G"  80x40x15x3mm   peso=24.06k                </v>
          </cell>
          <cell r="C675" t="str">
            <v xml:space="preserve"> kg  </v>
          </cell>
          <cell r="D675" t="str">
            <v>P70</v>
          </cell>
          <cell r="E675">
            <v>1.03</v>
          </cell>
        </row>
        <row r="676">
          <cell r="B676" t="str">
            <v xml:space="preserve">Correa "G" 100x50x15x2mm   peso=20.4 kg                </v>
          </cell>
          <cell r="C676" t="str">
            <v xml:space="preserve"> kg  </v>
          </cell>
          <cell r="D676" t="str">
            <v>P61</v>
          </cell>
          <cell r="E676">
            <v>0.87920000000000009</v>
          </cell>
        </row>
        <row r="677">
          <cell r="B677" t="str">
            <v xml:space="preserve">Correa "G" 100x50x15x2mm   peso=20.43k                </v>
          </cell>
          <cell r="C677" t="str">
            <v xml:space="preserve"> kg  </v>
          </cell>
          <cell r="D677" t="str">
            <v>P70</v>
          </cell>
          <cell r="E677">
            <v>1.03</v>
          </cell>
        </row>
        <row r="678">
          <cell r="B678" t="str">
            <v xml:space="preserve">Correa "G" 100x50x15x3mm   peso=29.7 kg                </v>
          </cell>
          <cell r="C678" t="str">
            <v xml:space="preserve"> kg  </v>
          </cell>
          <cell r="D678" t="str">
            <v>P61</v>
          </cell>
          <cell r="E678">
            <v>0.87920000000000009</v>
          </cell>
        </row>
        <row r="679">
          <cell r="B679" t="str">
            <v xml:space="preserve">Correa "G" 100x50x15x3mm   peso=29.71k                </v>
          </cell>
          <cell r="C679" t="str">
            <v xml:space="preserve"> kg  </v>
          </cell>
          <cell r="D679" t="str">
            <v>P70</v>
          </cell>
          <cell r="E679">
            <v>1.03</v>
          </cell>
        </row>
        <row r="680">
          <cell r="B680" t="str">
            <v xml:space="preserve">Correa "G" 125x50x15x2mm   peso=22.80 kg                </v>
          </cell>
          <cell r="C680" t="str">
            <v xml:space="preserve"> kg  </v>
          </cell>
          <cell r="D680" t="str">
            <v>P61</v>
          </cell>
          <cell r="E680">
            <v>0.87920000000000009</v>
          </cell>
        </row>
        <row r="681">
          <cell r="B681" t="str">
            <v xml:space="preserve">Correa "G" 125x50x15x2mm   peso=22.80k                </v>
          </cell>
          <cell r="C681" t="str">
            <v xml:space="preserve"> kg  </v>
          </cell>
          <cell r="D681" t="str">
            <v>P70</v>
          </cell>
          <cell r="E681">
            <v>1.03</v>
          </cell>
        </row>
        <row r="682">
          <cell r="B682" t="str">
            <v xml:space="preserve">Correa "G" 125x50x15x3mm   peso=33.24 kg                </v>
          </cell>
          <cell r="C682" t="str">
            <v xml:space="preserve"> kg  </v>
          </cell>
          <cell r="D682" t="str">
            <v>P61</v>
          </cell>
          <cell r="E682">
            <v>0.87920000000000009</v>
          </cell>
        </row>
        <row r="683">
          <cell r="B683" t="str">
            <v xml:space="preserve">Correa "G" 125x50x15x3mm   peso=39.90k                </v>
          </cell>
          <cell r="C683" t="str">
            <v xml:space="preserve"> kg  </v>
          </cell>
          <cell r="D683" t="str">
            <v>P70</v>
          </cell>
          <cell r="E683">
            <v>1.03</v>
          </cell>
        </row>
        <row r="684">
          <cell r="B684" t="str">
            <v xml:space="preserve">Correa "G" 150x50x15x2mm   peso=25.14 kg                </v>
          </cell>
          <cell r="C684" t="str">
            <v xml:space="preserve"> kg  </v>
          </cell>
          <cell r="D684" t="str">
            <v>P61</v>
          </cell>
          <cell r="E684">
            <v>0.87920000000000009</v>
          </cell>
        </row>
        <row r="685">
          <cell r="B685" t="str">
            <v xml:space="preserve">Correa "G" 150x50x15x2mm   peso=25.14k                </v>
          </cell>
          <cell r="C685" t="str">
            <v xml:space="preserve"> kg  </v>
          </cell>
          <cell r="D685" t="str">
            <v>P70</v>
          </cell>
          <cell r="E685">
            <v>1.03</v>
          </cell>
        </row>
        <row r="686">
          <cell r="B686" t="str">
            <v xml:space="preserve">Correa "G" 150x50x15x3mm   peso=36.78 kg                </v>
          </cell>
          <cell r="C686" t="str">
            <v xml:space="preserve"> kg  </v>
          </cell>
          <cell r="D686" t="str">
            <v>P61</v>
          </cell>
          <cell r="E686">
            <v>0.87920000000000009</v>
          </cell>
        </row>
        <row r="687">
          <cell r="B687" t="str">
            <v xml:space="preserve">Correa "G" 150x50x15x3mm   peso=36.78k                </v>
          </cell>
          <cell r="C687" t="str">
            <v xml:space="preserve"> kg  </v>
          </cell>
          <cell r="D687" t="str">
            <v>P70</v>
          </cell>
          <cell r="E687">
            <v>1.03</v>
          </cell>
        </row>
        <row r="688">
          <cell r="B688" t="str">
            <v xml:space="preserve">Correa "G" 200x50x15x2mm   peso=29.85k                </v>
          </cell>
          <cell r="C688" t="str">
            <v xml:space="preserve"> kg  </v>
          </cell>
          <cell r="D688" t="str">
            <v>P70</v>
          </cell>
          <cell r="E688">
            <v>1.03</v>
          </cell>
        </row>
        <row r="689">
          <cell r="B689" t="str">
            <v>Correa "G" 200x50x15x2mm   peso=29.94 kg</v>
          </cell>
          <cell r="C689" t="str">
            <v xml:space="preserve"> kg  </v>
          </cell>
          <cell r="D689" t="str">
            <v>P61</v>
          </cell>
          <cell r="E689">
            <v>0.87920000000000009</v>
          </cell>
        </row>
        <row r="690">
          <cell r="B690" t="str">
            <v xml:space="preserve">Correa "G" 200x50x15x3mm   peso=43.84k                </v>
          </cell>
          <cell r="C690" t="str">
            <v xml:space="preserve"> kg  </v>
          </cell>
          <cell r="D690" t="str">
            <v>P70</v>
          </cell>
          <cell r="E690">
            <v>1.03</v>
          </cell>
        </row>
        <row r="691">
          <cell r="B691" t="str">
            <v>Correa "G" 200x50x15x3mm   peso=43.86 kg</v>
          </cell>
          <cell r="C691" t="str">
            <v xml:space="preserve"> kg  </v>
          </cell>
          <cell r="D691" t="str">
            <v>P61</v>
          </cell>
          <cell r="E691">
            <v>0.87920000000000009</v>
          </cell>
        </row>
        <row r="692">
          <cell r="B692" t="str">
            <v>Cortadora de altura 325P5X</v>
          </cell>
          <cell r="C692" t="str">
            <v>u</v>
          </cell>
          <cell r="D692" t="str">
            <v>P97</v>
          </cell>
          <cell r="E692">
            <v>819.50400000000013</v>
          </cell>
        </row>
        <row r="693">
          <cell r="B693" t="str">
            <v>Cortadores de cesped J55, 5HP, 50CM</v>
          </cell>
          <cell r="C693" t="str">
            <v>u</v>
          </cell>
          <cell r="D693" t="str">
            <v>P97</v>
          </cell>
          <cell r="E693">
            <v>433.4624</v>
          </cell>
        </row>
        <row r="694">
          <cell r="B694" t="str">
            <v>Cortasetos 123HD60</v>
          </cell>
          <cell r="C694" t="str">
            <v>u</v>
          </cell>
          <cell r="D694" t="str">
            <v>P97</v>
          </cell>
          <cell r="E694">
            <v>466.0320000000001</v>
          </cell>
        </row>
        <row r="695">
          <cell r="B695" t="str">
            <v xml:space="preserve">Cruz IPS de 1"                                    </v>
          </cell>
          <cell r="C695" t="str">
            <v xml:space="preserve"> u   </v>
          </cell>
          <cell r="D695" t="str">
            <v>P46</v>
          </cell>
          <cell r="E695">
            <v>4.0320000000000009</v>
          </cell>
        </row>
        <row r="696">
          <cell r="B696" t="str">
            <v xml:space="preserve">Cruz IPS de 1/2"                                  </v>
          </cell>
          <cell r="C696" t="str">
            <v xml:space="preserve"> u   </v>
          </cell>
          <cell r="D696" t="str">
            <v>P46</v>
          </cell>
          <cell r="E696">
            <v>1.2096000000000002</v>
          </cell>
        </row>
        <row r="697">
          <cell r="B697" t="str">
            <v xml:space="preserve">Cruz IPS de 3/4"                                  </v>
          </cell>
          <cell r="C697" t="str">
            <v xml:space="preserve"> u   </v>
          </cell>
          <cell r="D697" t="str">
            <v>P46</v>
          </cell>
          <cell r="E697">
            <v>1.9376000000000002</v>
          </cell>
        </row>
        <row r="698">
          <cell r="B698" t="str">
            <v xml:space="preserve">Cruz PVC (desagüe)  50 mm                             </v>
          </cell>
          <cell r="C698" t="str">
            <v xml:space="preserve"> u   </v>
          </cell>
          <cell r="D698" t="str">
            <v>P79</v>
          </cell>
          <cell r="E698">
            <v>10.0128</v>
          </cell>
        </row>
        <row r="699">
          <cell r="B699" t="str">
            <v xml:space="preserve">Cruz PVC (desagüe)  75 mm                             </v>
          </cell>
          <cell r="C699" t="str">
            <v xml:space="preserve"> u   </v>
          </cell>
          <cell r="D699" t="str">
            <v>P79</v>
          </cell>
          <cell r="E699">
            <v>14.817600000000002</v>
          </cell>
        </row>
        <row r="700">
          <cell r="B700" t="str">
            <v xml:space="preserve">Cruz PVC (desagüe) 110 mm                             </v>
          </cell>
          <cell r="C700" t="str">
            <v xml:space="preserve"> u   </v>
          </cell>
          <cell r="D700" t="str">
            <v>P79</v>
          </cell>
          <cell r="E700">
            <v>22.870400000000004</v>
          </cell>
        </row>
        <row r="701">
          <cell r="B701" t="str">
            <v>Cuartón 4 x 2 cepillado</v>
          </cell>
          <cell r="C701" t="str">
            <v xml:space="preserve"> u   </v>
          </cell>
          <cell r="D701" t="str">
            <v>P58</v>
          </cell>
          <cell r="E701">
            <v>0.62720000000000009</v>
          </cell>
        </row>
        <row r="702">
          <cell r="B702" t="str">
            <v>Cuartón 4 x 4 cepillado</v>
          </cell>
          <cell r="C702" t="str">
            <v xml:space="preserve"> u   </v>
          </cell>
          <cell r="D702" t="str">
            <v>P58</v>
          </cell>
          <cell r="E702">
            <v>1.1312000000000002</v>
          </cell>
        </row>
        <row r="703">
          <cell r="B703" t="str">
            <v>Cuartón 4 x 5 rústico</v>
          </cell>
          <cell r="C703" t="str">
            <v xml:space="preserve"> u   </v>
          </cell>
          <cell r="D703" t="str">
            <v>P58</v>
          </cell>
          <cell r="E703">
            <v>1.0080000000000002</v>
          </cell>
        </row>
        <row r="704">
          <cell r="B704" t="str">
            <v>Cuartón 4 x 6 cepillado</v>
          </cell>
          <cell r="C704" t="str">
            <v xml:space="preserve"> u   </v>
          </cell>
          <cell r="D704" t="str">
            <v>P58</v>
          </cell>
          <cell r="E704">
            <v>1.5008000000000001</v>
          </cell>
        </row>
        <row r="705">
          <cell r="B705" t="str">
            <v>Cuartón 4 x 8 cepillado</v>
          </cell>
          <cell r="C705" t="str">
            <v xml:space="preserve"> u   </v>
          </cell>
          <cell r="D705" t="str">
            <v>P58</v>
          </cell>
          <cell r="E705">
            <v>1.8816000000000002</v>
          </cell>
        </row>
        <row r="706">
          <cell r="B706" t="str">
            <v>Cuartón 5 x 5 rústico</v>
          </cell>
          <cell r="C706" t="str">
            <v xml:space="preserve"> u   </v>
          </cell>
          <cell r="D706" t="str">
            <v>P58</v>
          </cell>
          <cell r="E706">
            <v>1.2544000000000002</v>
          </cell>
        </row>
        <row r="707">
          <cell r="B707" t="str">
            <v xml:space="preserve">Cubierta eternit  (provisón y montaje)               </v>
          </cell>
          <cell r="C707" t="str">
            <v xml:space="preserve"> m2  </v>
          </cell>
          <cell r="D707" t="str">
            <v>P91</v>
          </cell>
          <cell r="E707">
            <v>6.5</v>
          </cell>
        </row>
        <row r="708">
          <cell r="B708" t="str">
            <v>Cumb univ final cerámico (neg,rojo,tab,lad,español,verd)</v>
          </cell>
          <cell r="C708" t="str">
            <v>u</v>
          </cell>
          <cell r="D708" t="str">
            <v>P38</v>
          </cell>
          <cell r="E708">
            <v>0.7168000000000001</v>
          </cell>
        </row>
        <row r="709">
          <cell r="B709" t="str">
            <v>Cumb univ inicial cerámico (neg,roj,tab,lad,español,verd)</v>
          </cell>
          <cell r="C709" t="str">
            <v>u</v>
          </cell>
          <cell r="D709" t="str">
            <v>P38</v>
          </cell>
          <cell r="E709">
            <v>0.7168000000000001</v>
          </cell>
        </row>
        <row r="710">
          <cell r="B710" t="str">
            <v>Cumbrero galval.e=0.30mm ANCHO UTIL=407mm</v>
          </cell>
          <cell r="C710" t="str">
            <v>m</v>
          </cell>
          <cell r="D710" t="str">
            <v>P61</v>
          </cell>
          <cell r="E710">
            <v>1.9824000000000002</v>
          </cell>
        </row>
        <row r="711">
          <cell r="B711" t="str">
            <v>Cumbrero galval.e=0.40mm ANCHO UTIL=610mm</v>
          </cell>
          <cell r="C711" t="str">
            <v>m</v>
          </cell>
          <cell r="D711" t="str">
            <v>P61</v>
          </cell>
          <cell r="E711">
            <v>3.9648000000000003</v>
          </cell>
        </row>
        <row r="712">
          <cell r="B712" t="str">
            <v>Cumbrero metálico termoacústico prepintado</v>
          </cell>
          <cell r="C712" t="str">
            <v>ml</v>
          </cell>
          <cell r="D712" t="str">
            <v>P69</v>
          </cell>
          <cell r="E712">
            <v>4.0320000000000009</v>
          </cell>
        </row>
        <row r="713">
          <cell r="B713" t="str">
            <v>Cumbrero prepintado e=0.40mm ANCH.UTIL=610mm</v>
          </cell>
          <cell r="C713" t="str">
            <v>m</v>
          </cell>
          <cell r="D713" t="str">
            <v>P61</v>
          </cell>
          <cell r="E713">
            <v>5.2640000000000011</v>
          </cell>
        </row>
        <row r="714">
          <cell r="B714" t="str">
            <v>Cumbrero TECHOFUERTE 3.6m x 0.3mm</v>
          </cell>
          <cell r="C714" t="str">
            <v xml:space="preserve"> u   </v>
          </cell>
          <cell r="D714" t="str">
            <v>P33</v>
          </cell>
          <cell r="E714">
            <v>5.6</v>
          </cell>
        </row>
        <row r="715">
          <cell r="B715" t="str">
            <v>Cumbrero univ final brill (negro,rojo,tab,lad,español,verd)</v>
          </cell>
          <cell r="C715" t="str">
            <v>u</v>
          </cell>
          <cell r="D715" t="str">
            <v>P38</v>
          </cell>
          <cell r="E715">
            <v>0.80640000000000001</v>
          </cell>
        </row>
        <row r="716">
          <cell r="B716" t="str">
            <v>Cumbrero univ inicial brill (neg,rojo,tab,lad,español,verd)</v>
          </cell>
          <cell r="C716" t="str">
            <v>u</v>
          </cell>
          <cell r="D716" t="str">
            <v>P38</v>
          </cell>
          <cell r="E716">
            <v>0.80640000000000001</v>
          </cell>
        </row>
        <row r="717">
          <cell r="B717" t="str">
            <v>Cumbrero universal final gris cemento</v>
          </cell>
          <cell r="C717" t="str">
            <v>u</v>
          </cell>
          <cell r="D717" t="str">
            <v>P38</v>
          </cell>
          <cell r="E717">
            <v>0.54880000000000007</v>
          </cell>
        </row>
        <row r="718">
          <cell r="B718" t="str">
            <v>Cumbrero universal inicial gris cemento</v>
          </cell>
          <cell r="C718" t="str">
            <v>u</v>
          </cell>
          <cell r="D718" t="str">
            <v>P38</v>
          </cell>
          <cell r="E718">
            <v>0.54880000000000007</v>
          </cell>
        </row>
        <row r="719">
          <cell r="B719" t="str">
            <v>Curador Conseal</v>
          </cell>
          <cell r="C719" t="str">
            <v>lt</v>
          </cell>
          <cell r="D719" t="str">
            <v>P93</v>
          </cell>
          <cell r="E719">
            <v>1.1299999999999999</v>
          </cell>
        </row>
        <row r="720">
          <cell r="B720" t="str">
            <v>Curador Curinsol L-886</v>
          </cell>
          <cell r="C720" t="str">
            <v xml:space="preserve"> 20 kg  </v>
          </cell>
          <cell r="D720" t="str">
            <v>P3</v>
          </cell>
          <cell r="E720">
            <v>26.88</v>
          </cell>
        </row>
        <row r="721">
          <cell r="B721" t="str">
            <v>Curador/concreto no produce membrana CURAMAX</v>
          </cell>
          <cell r="C721" t="str">
            <v>gln</v>
          </cell>
          <cell r="D721" t="str">
            <v>P59</v>
          </cell>
          <cell r="E721">
            <v>5.23</v>
          </cell>
        </row>
        <row r="722">
          <cell r="B722" t="str">
            <v>Desague y sifón gris - tapón y cadena para lavamanos</v>
          </cell>
          <cell r="C722" t="str">
            <v>u</v>
          </cell>
          <cell r="D722" t="str">
            <v>P39</v>
          </cell>
          <cell r="E722">
            <v>1.7360000000000002</v>
          </cell>
        </row>
        <row r="723">
          <cell r="B723" t="str">
            <v>Desagüe 3 1/2 " Fregadero con tubo(LIN PLASM) (MARMOL CULTIVADO)</v>
          </cell>
          <cell r="C723" t="str">
            <v xml:space="preserve"> u   </v>
          </cell>
          <cell r="D723" t="str">
            <v>P13</v>
          </cell>
          <cell r="E723">
            <v>9.4</v>
          </cell>
        </row>
        <row r="724">
          <cell r="B724" t="str">
            <v>Desagüe automático CR, para hidromasaje (LINEA PLASMADE)</v>
          </cell>
          <cell r="C724" t="str">
            <v xml:space="preserve"> u   </v>
          </cell>
          <cell r="D724" t="str">
            <v>P13</v>
          </cell>
          <cell r="E724">
            <v>106.7</v>
          </cell>
        </row>
        <row r="725">
          <cell r="B725" t="str">
            <v>Desagüe automático DO, para hidromasaje (LINEA PLASMADE)</v>
          </cell>
          <cell r="C725" t="str">
            <v xml:space="preserve"> u   </v>
          </cell>
          <cell r="D725" t="str">
            <v>P13</v>
          </cell>
          <cell r="E725">
            <v>150.19999999999999</v>
          </cell>
        </row>
        <row r="726">
          <cell r="B726" t="str">
            <v xml:space="preserve">Desmoldante DEMIX                                     </v>
          </cell>
          <cell r="C726" t="str">
            <v xml:space="preserve"> Lt  </v>
          </cell>
          <cell r="D726" t="str">
            <v>P93</v>
          </cell>
          <cell r="E726">
            <v>1.37</v>
          </cell>
        </row>
        <row r="727">
          <cell r="B727" t="str">
            <v>Desmoldante Disarma KU</v>
          </cell>
          <cell r="C727" t="str">
            <v>3 kg</v>
          </cell>
          <cell r="D727" t="str">
            <v>P3</v>
          </cell>
          <cell r="E727">
            <v>7.19</v>
          </cell>
        </row>
        <row r="728">
          <cell r="B728" t="str">
            <v>Desmoldante MAXICOTE DS</v>
          </cell>
          <cell r="C728" t="str">
            <v>gln</v>
          </cell>
          <cell r="D728" t="str">
            <v>P59</v>
          </cell>
          <cell r="E728">
            <v>4.83</v>
          </cell>
        </row>
        <row r="729">
          <cell r="B729" t="str">
            <v>Desmoldante MAXIKOTE DS</v>
          </cell>
          <cell r="C729" t="str">
            <v>gln</v>
          </cell>
          <cell r="D729" t="str">
            <v>P59</v>
          </cell>
          <cell r="E729">
            <v>5.69</v>
          </cell>
        </row>
        <row r="730">
          <cell r="B730" t="str">
            <v>Desmontaje y montaje de rede de iluminacion publica</v>
          </cell>
          <cell r="C730" t="str">
            <v>u</v>
          </cell>
          <cell r="E730">
            <v>350</v>
          </cell>
        </row>
        <row r="731">
          <cell r="B731" t="str">
            <v>Desoxiquim</v>
          </cell>
          <cell r="C731" t="str">
            <v>1000cc</v>
          </cell>
          <cell r="D731" t="str">
            <v>P57</v>
          </cell>
          <cell r="E731">
            <v>1.81</v>
          </cell>
        </row>
        <row r="732">
          <cell r="B732" t="str">
            <v xml:space="preserve">Detector de PH y Cloro    (Test Kit)                         </v>
          </cell>
          <cell r="C732" t="str">
            <v xml:space="preserve"> Jgo.</v>
          </cell>
          <cell r="D732" t="str">
            <v>P2</v>
          </cell>
          <cell r="E732">
            <v>6.7200000000000006</v>
          </cell>
        </row>
        <row r="733">
          <cell r="B733" t="str">
            <v xml:space="preserve">Diesel                                                </v>
          </cell>
          <cell r="C733" t="str">
            <v xml:space="preserve"> 4000cc</v>
          </cell>
          <cell r="D733" t="str">
            <v>P.O</v>
          </cell>
          <cell r="E733">
            <v>1.02</v>
          </cell>
        </row>
        <row r="734">
          <cell r="B734" t="str">
            <v>Diseño, Calculo y Planos Monopolo</v>
          </cell>
          <cell r="C734" t="str">
            <v>global</v>
          </cell>
          <cell r="E734">
            <v>500</v>
          </cell>
        </row>
        <row r="735">
          <cell r="B735" t="str">
            <v xml:space="preserve">Domo color a escoger 110 x 110 e=3mm                  </v>
          </cell>
          <cell r="C735" t="str">
            <v xml:space="preserve"> u   </v>
          </cell>
          <cell r="D735" t="str">
            <v>P35</v>
          </cell>
          <cell r="E735">
            <v>80.595200000000006</v>
          </cell>
        </row>
        <row r="736">
          <cell r="B736" t="str">
            <v xml:space="preserve">Domo color a escoger 110 x 170 e=3mm                  </v>
          </cell>
          <cell r="C736" t="str">
            <v xml:space="preserve"> u   </v>
          </cell>
          <cell r="D736" t="str">
            <v>P35</v>
          </cell>
          <cell r="E736">
            <v>119.88480000000001</v>
          </cell>
        </row>
        <row r="737">
          <cell r="B737" t="str">
            <v xml:space="preserve">Domo color a escoger 110 x 80  e=3mm                  </v>
          </cell>
          <cell r="C737" t="str">
            <v xml:space="preserve"> u   </v>
          </cell>
          <cell r="D737" t="str">
            <v>P35</v>
          </cell>
          <cell r="E737">
            <v>60.961600000000004</v>
          </cell>
        </row>
        <row r="738">
          <cell r="B738" t="str">
            <v xml:space="preserve">Domo color a escoger 110x140 e=4mm                    </v>
          </cell>
          <cell r="C738" t="str">
            <v xml:space="preserve"> u   </v>
          </cell>
          <cell r="D738" t="str">
            <v>P35</v>
          </cell>
          <cell r="E738">
            <v>96.376000000000005</v>
          </cell>
        </row>
        <row r="739">
          <cell r="B739" t="str">
            <v xml:space="preserve">Domo color a escoger 140 x 140  e=4mm                 </v>
          </cell>
          <cell r="C739" t="str">
            <v xml:space="preserve"> u   </v>
          </cell>
          <cell r="D739" t="str">
            <v>P35</v>
          </cell>
          <cell r="E739">
            <v>182.13440000000003</v>
          </cell>
        </row>
        <row r="740">
          <cell r="B740" t="str">
            <v xml:space="preserve">Domo color a escoger 140 x 170  e=4mm                 </v>
          </cell>
          <cell r="C740" t="str">
            <v xml:space="preserve"> u   </v>
          </cell>
          <cell r="D740" t="str">
            <v>P35</v>
          </cell>
          <cell r="E740">
            <v>218.10880000000003</v>
          </cell>
        </row>
        <row r="741">
          <cell r="B741" t="str">
            <v xml:space="preserve">Domo color a escoger 140 x 230 e=4mm                  </v>
          </cell>
          <cell r="C741" t="str">
            <v xml:space="preserve"> u   </v>
          </cell>
          <cell r="D741" t="str">
            <v>P35</v>
          </cell>
          <cell r="E741">
            <v>263.96160000000003</v>
          </cell>
        </row>
        <row r="742">
          <cell r="B742" t="str">
            <v xml:space="preserve">Domo cristal transp.  50 x 50  e=3mm                  </v>
          </cell>
          <cell r="C742" t="str">
            <v xml:space="preserve"> u   </v>
          </cell>
          <cell r="D742" t="str">
            <v>P35</v>
          </cell>
          <cell r="E742">
            <v>20.720000000000002</v>
          </cell>
        </row>
        <row r="743">
          <cell r="B743" t="str">
            <v xml:space="preserve">Domo cristal transp. 100 x 100 e=3mm                  </v>
          </cell>
          <cell r="C743" t="str">
            <v xml:space="preserve"> u   </v>
          </cell>
          <cell r="D743" t="str">
            <v>P35</v>
          </cell>
          <cell r="E743">
            <v>76.854400000000012</v>
          </cell>
        </row>
        <row r="744">
          <cell r="B744" t="str">
            <v xml:space="preserve">Domo cristal transp. 100x60 e=3mm                    </v>
          </cell>
          <cell r="C744" t="str">
            <v xml:space="preserve"> u   </v>
          </cell>
          <cell r="D744" t="str">
            <v>P35</v>
          </cell>
          <cell r="E744">
            <v>76.854400000000012</v>
          </cell>
        </row>
        <row r="745">
          <cell r="B745" t="str">
            <v xml:space="preserve">Domo cristal transp. 60 x 60  e=3mm                   </v>
          </cell>
          <cell r="C745" t="str">
            <v xml:space="preserve"> u   </v>
          </cell>
          <cell r="D745" t="str">
            <v>P35</v>
          </cell>
          <cell r="E745">
            <v>34.171200000000006</v>
          </cell>
        </row>
        <row r="746">
          <cell r="B746" t="str">
            <v xml:space="preserve">Domo cristal transp. 70 x 70  e=3mm                   </v>
          </cell>
          <cell r="C746" t="str">
            <v xml:space="preserve"> u   </v>
          </cell>
          <cell r="D746" t="str">
            <v>P35</v>
          </cell>
          <cell r="E746">
            <v>51.900800000000011</v>
          </cell>
        </row>
        <row r="747">
          <cell r="B747" t="str">
            <v xml:space="preserve">Domo cristal transp. 80 x 80  e=3mm                   </v>
          </cell>
          <cell r="C747" t="str">
            <v xml:space="preserve"> u   </v>
          </cell>
          <cell r="D747" t="str">
            <v>P35</v>
          </cell>
          <cell r="E747">
            <v>58.128000000000007</v>
          </cell>
        </row>
        <row r="748">
          <cell r="B748" t="str">
            <v xml:space="preserve">Domo cristal transparente 110 x 140 e=3mm             </v>
          </cell>
          <cell r="C748" t="str">
            <v xml:space="preserve"> u   </v>
          </cell>
          <cell r="D748" t="str">
            <v>P35</v>
          </cell>
          <cell r="E748">
            <v>95.558400000000006</v>
          </cell>
        </row>
        <row r="749">
          <cell r="B749" t="str">
            <v>donagel Tweed  (44 onzas) PP</v>
          </cell>
          <cell r="C749" t="str">
            <v>m2</v>
          </cell>
          <cell r="D749" t="str">
            <v>P7</v>
          </cell>
          <cell r="E749">
            <v>19.297600000000003</v>
          </cell>
        </row>
        <row r="750">
          <cell r="B750" t="str">
            <v xml:space="preserve">Drain de fondo HAYWARD 1 1/2"  USA  (drenaje)                       </v>
          </cell>
          <cell r="C750" t="str">
            <v xml:space="preserve"> u   </v>
          </cell>
          <cell r="D750" t="str">
            <v>P2</v>
          </cell>
          <cell r="E750">
            <v>22.400000000000002</v>
          </cell>
        </row>
        <row r="751">
          <cell r="B751" t="str">
            <v>Ducha bañera (regadera hidromasaje) Linea medieval oro</v>
          </cell>
          <cell r="C751" t="str">
            <v>u</v>
          </cell>
          <cell r="D751" t="str">
            <v>P39</v>
          </cell>
          <cell r="E751">
            <v>350.12320000000005</v>
          </cell>
        </row>
        <row r="752">
          <cell r="B752" t="str">
            <v>Ducha bañera completa Linea Avanti cromo/oro</v>
          </cell>
          <cell r="C752" t="str">
            <v>u</v>
          </cell>
          <cell r="D752" t="str">
            <v>P39</v>
          </cell>
          <cell r="E752">
            <v>209.18240000000003</v>
          </cell>
        </row>
        <row r="753">
          <cell r="B753" t="str">
            <v>Ducha bañera regadera hidromasaje Linea Medieval cromo/oro</v>
          </cell>
          <cell r="C753" t="str">
            <v>u</v>
          </cell>
          <cell r="D753" t="str">
            <v>P39</v>
          </cell>
          <cell r="E753">
            <v>235.41280000000003</v>
          </cell>
        </row>
        <row r="754">
          <cell r="B754" t="str">
            <v>Ducha bañera regadera hidromasaje Linea Samba cromo</v>
          </cell>
          <cell r="C754" t="str">
            <v>u</v>
          </cell>
          <cell r="D754" t="str">
            <v>P39</v>
          </cell>
          <cell r="E754">
            <v>169.45600000000002</v>
          </cell>
        </row>
        <row r="755">
          <cell r="B755" t="str">
            <v>Ducha bañera regadera hidromasaje Linea Samba cr-oro</v>
          </cell>
          <cell r="C755" t="str">
            <v>u</v>
          </cell>
          <cell r="D755" t="str">
            <v>P39</v>
          </cell>
          <cell r="E755">
            <v>184.43039999999999</v>
          </cell>
        </row>
        <row r="756">
          <cell r="B756" t="str">
            <v>Ducha bañera regadera metálica Linea Tango cromo</v>
          </cell>
          <cell r="C756" t="str">
            <v>u</v>
          </cell>
          <cell r="D756" t="str">
            <v>P39</v>
          </cell>
          <cell r="E756">
            <v>133.01120000000003</v>
          </cell>
        </row>
        <row r="757">
          <cell r="B757" t="str">
            <v>Ducha bañera regadera metálica Linea Tango cr-oro</v>
          </cell>
          <cell r="C757" t="str">
            <v>u</v>
          </cell>
          <cell r="D757" t="str">
            <v>P39</v>
          </cell>
          <cell r="E757">
            <v>144.51360000000003</v>
          </cell>
        </row>
        <row r="758">
          <cell r="B758" t="str">
            <v>Ducha Linea Avanti cromo/oro</v>
          </cell>
          <cell r="C758" t="str">
            <v>u</v>
          </cell>
          <cell r="D758" t="str">
            <v>P39</v>
          </cell>
          <cell r="E758">
            <v>171.48320000000004</v>
          </cell>
        </row>
        <row r="759">
          <cell r="B759" t="str">
            <v>Ducha regadera hidromasaje Linea Novara compl. Cromo</v>
          </cell>
          <cell r="C759" t="str">
            <v>u</v>
          </cell>
          <cell r="D759" t="str">
            <v>P39</v>
          </cell>
          <cell r="E759">
            <v>120.50080000000001</v>
          </cell>
        </row>
        <row r="760">
          <cell r="B760" t="str">
            <v>Ducha regadera hidromasaje Linea Novara compl. Cromo/oro</v>
          </cell>
          <cell r="C760" t="str">
            <v>u</v>
          </cell>
          <cell r="D760" t="str">
            <v>P39</v>
          </cell>
          <cell r="E760">
            <v>145.04</v>
          </cell>
        </row>
        <row r="761">
          <cell r="B761" t="str">
            <v>Ducha regadera hidromasaje Linea Samba cromo</v>
          </cell>
          <cell r="C761" t="str">
            <v>u</v>
          </cell>
          <cell r="D761" t="str">
            <v>P39</v>
          </cell>
          <cell r="E761">
            <v>107.04960000000001</v>
          </cell>
        </row>
        <row r="762">
          <cell r="B762" t="str">
            <v>Ducha regadera hidromasaje Linea Samba cr-oro</v>
          </cell>
          <cell r="C762" t="str">
            <v>u</v>
          </cell>
          <cell r="D762" t="str">
            <v>P39</v>
          </cell>
          <cell r="E762">
            <v>119.3584</v>
          </cell>
        </row>
        <row r="763">
          <cell r="B763" t="str">
            <v>Ducha regadera hidromasaje Linea Tango cromo</v>
          </cell>
          <cell r="C763" t="str">
            <v>u</v>
          </cell>
          <cell r="D763" t="str">
            <v>P39</v>
          </cell>
          <cell r="E763">
            <v>107.04960000000001</v>
          </cell>
        </row>
        <row r="764">
          <cell r="B764" t="str">
            <v>Ducha regadera metálica Linea Tango cromo</v>
          </cell>
          <cell r="C764" t="str">
            <v>u</v>
          </cell>
          <cell r="D764" t="str">
            <v>P39</v>
          </cell>
          <cell r="E764">
            <v>70.593600000000009</v>
          </cell>
        </row>
        <row r="765">
          <cell r="B765" t="str">
            <v xml:space="preserve">Ducha teléfono con mezcladora FUTURA cromo  (LINEA INTERMEDIA)                </v>
          </cell>
          <cell r="C765" t="str">
            <v xml:space="preserve"> u   </v>
          </cell>
          <cell r="D765" t="str">
            <v>P44</v>
          </cell>
          <cell r="E765">
            <v>73.348799999999997</v>
          </cell>
        </row>
        <row r="766">
          <cell r="B766" t="str">
            <v>Ducha teléfono FUTURA cromo (LINEA INTERMEDIA)</v>
          </cell>
          <cell r="C766" t="str">
            <v xml:space="preserve"> u   </v>
          </cell>
          <cell r="D766" t="str">
            <v>P44</v>
          </cell>
          <cell r="E766">
            <v>34.988800000000005</v>
          </cell>
        </row>
        <row r="767">
          <cell r="B767" t="str">
            <v>Ducha teléfono Jazz Linea Ducha Jazz cromo</v>
          </cell>
          <cell r="C767" t="str">
            <v>u</v>
          </cell>
          <cell r="D767" t="str">
            <v>P39</v>
          </cell>
          <cell r="E767">
            <v>72.867200000000011</v>
          </cell>
        </row>
        <row r="768">
          <cell r="B768" t="str">
            <v>Ducha teléfono Jazz Linea Ducha Jazz cromo-oro</v>
          </cell>
          <cell r="C768" t="str">
            <v>u</v>
          </cell>
          <cell r="D768" t="str">
            <v>P39</v>
          </cell>
          <cell r="E768">
            <v>79.945599999999999</v>
          </cell>
        </row>
        <row r="769">
          <cell r="B769" t="str">
            <v>Duela 10 cm. Machimbrada</v>
          </cell>
          <cell r="C769" t="str">
            <v>u</v>
          </cell>
          <cell r="D769" t="str">
            <v>P58</v>
          </cell>
          <cell r="E769">
            <v>2.8000000000000003</v>
          </cell>
        </row>
        <row r="770">
          <cell r="B770" t="str">
            <v>Duela 12 cm. Machimbrada</v>
          </cell>
          <cell r="C770" t="str">
            <v>u</v>
          </cell>
          <cell r="D770" t="str">
            <v>P58</v>
          </cell>
          <cell r="E770">
            <v>2.4640000000000004</v>
          </cell>
        </row>
        <row r="771">
          <cell r="B771" t="str">
            <v>Duela chanul  12 cm de ancho x 17 mm de espesor</v>
          </cell>
          <cell r="C771" t="str">
            <v>m2</v>
          </cell>
          <cell r="D771" t="str">
            <v>P40</v>
          </cell>
          <cell r="E771">
            <v>31.483200000000004</v>
          </cell>
        </row>
        <row r="772">
          <cell r="B772" t="str">
            <v>Duela chanul 12x2.4x1.8</v>
          </cell>
          <cell r="C772" t="str">
            <v xml:space="preserve"> u   </v>
          </cell>
          <cell r="D772" t="str">
            <v>P64</v>
          </cell>
          <cell r="E772">
            <v>4.8</v>
          </cell>
        </row>
        <row r="773">
          <cell r="B773" t="str">
            <v xml:space="preserve">Duela de bálsamo machimb. 2.3 m x 10 cm x 1.8 cm.          </v>
          </cell>
          <cell r="C773" t="str">
            <v xml:space="preserve"> u   </v>
          </cell>
          <cell r="D773" t="str">
            <v>P42</v>
          </cell>
          <cell r="E773">
            <v>6.2</v>
          </cell>
        </row>
        <row r="774">
          <cell r="B774" t="str">
            <v xml:space="preserve">Duela de chanul machimb. 2.3 m x 11 cm x 1.8 cm              </v>
          </cell>
          <cell r="C774" t="str">
            <v xml:space="preserve"> u   </v>
          </cell>
          <cell r="D774" t="str">
            <v>P42</v>
          </cell>
          <cell r="E774">
            <v>5.68</v>
          </cell>
        </row>
        <row r="775">
          <cell r="B775" t="str">
            <v xml:space="preserve">Duela de eucal/pino machimb. 2.3 m x11 cm x 1.8 cm          </v>
          </cell>
          <cell r="C775" t="str">
            <v xml:space="preserve"> u   </v>
          </cell>
          <cell r="D775" t="str">
            <v>P42</v>
          </cell>
          <cell r="E775">
            <v>3.15</v>
          </cell>
        </row>
        <row r="776">
          <cell r="B776" t="str">
            <v xml:space="preserve">Duela de eucalipto machimbrada  10x2x250              </v>
          </cell>
          <cell r="C776" t="str">
            <v xml:space="preserve"> u   </v>
          </cell>
          <cell r="D776" t="str">
            <v>P64</v>
          </cell>
          <cell r="E776">
            <v>2</v>
          </cell>
        </row>
        <row r="777">
          <cell r="B777" t="str">
            <v xml:space="preserve">Duela de mascarey machimb. 2.3 m x 11 cm x 1 cm            </v>
          </cell>
          <cell r="C777" t="str">
            <v xml:space="preserve"> u   </v>
          </cell>
          <cell r="D777" t="str">
            <v>P42</v>
          </cell>
          <cell r="E777">
            <v>4.26</v>
          </cell>
        </row>
        <row r="778">
          <cell r="B778" t="str">
            <v xml:space="preserve">Duela de pino machimb. 2.3 m x 11 cm x 1.8 cm            </v>
          </cell>
          <cell r="C778" t="str">
            <v xml:space="preserve"> u   </v>
          </cell>
          <cell r="D778" t="str">
            <v>P42</v>
          </cell>
          <cell r="E778">
            <v>3</v>
          </cell>
        </row>
        <row r="779">
          <cell r="B779" t="str">
            <v>Elaboracion Proyecto Electrico</v>
          </cell>
          <cell r="C779" t="str">
            <v>global</v>
          </cell>
          <cell r="E779">
            <v>1200</v>
          </cell>
        </row>
        <row r="780">
          <cell r="B780" t="str">
            <v>Electrodo AGA 6011</v>
          </cell>
          <cell r="C780" t="str">
            <v>Kg</v>
          </cell>
          <cell r="D780" t="str">
            <v>P60</v>
          </cell>
          <cell r="E780">
            <v>2.98</v>
          </cell>
        </row>
        <row r="781">
          <cell r="B781" t="str">
            <v>Elumax</v>
          </cell>
          <cell r="C781" t="str">
            <v>40 kg</v>
          </cell>
          <cell r="D781" t="str">
            <v>P59</v>
          </cell>
          <cell r="E781">
            <v>3.85</v>
          </cell>
        </row>
        <row r="782">
          <cell r="B782" t="str">
            <v>Elumax Proyectable</v>
          </cell>
          <cell r="C782" t="str">
            <v>40 kg</v>
          </cell>
          <cell r="D782" t="str">
            <v>P59</v>
          </cell>
          <cell r="E782">
            <v>4.0599999999999996</v>
          </cell>
        </row>
        <row r="783">
          <cell r="B783" t="str">
            <v>Empaque válvula de descarga</v>
          </cell>
          <cell r="C783" t="str">
            <v>u</v>
          </cell>
          <cell r="D783" t="str">
            <v>P39</v>
          </cell>
          <cell r="E783">
            <v>0.64960000000000007</v>
          </cell>
        </row>
        <row r="784">
          <cell r="B784" t="str">
            <v>Empaste corrido</v>
          </cell>
          <cell r="C784" t="str">
            <v>1000 cc</v>
          </cell>
          <cell r="D784" t="str">
            <v>P57</v>
          </cell>
          <cell r="E784">
            <v>1.83</v>
          </cell>
        </row>
        <row r="785">
          <cell r="B785" t="str">
            <v>Emporador en polvo blanco GROUTEX</v>
          </cell>
          <cell r="C785" t="str">
            <v>kg</v>
          </cell>
          <cell r="D785" t="str">
            <v>P59</v>
          </cell>
          <cell r="E785">
            <v>0.45500000000000002</v>
          </cell>
        </row>
        <row r="786">
          <cell r="B786" t="str">
            <v>Emporador para azulejos BINDAFIX  blanco</v>
          </cell>
          <cell r="C786" t="str">
            <v xml:space="preserve"> kg  </v>
          </cell>
          <cell r="D786" t="str">
            <v>P92</v>
          </cell>
          <cell r="E786">
            <v>0.93</v>
          </cell>
        </row>
        <row r="787">
          <cell r="B787" t="str">
            <v>Encofrado de muro</v>
          </cell>
          <cell r="C787" t="str">
            <v>m3</v>
          </cell>
          <cell r="E787">
            <v>26.571684456470592</v>
          </cell>
        </row>
        <row r="788">
          <cell r="B788" t="str">
            <v>Encofrado riostra horizontal</v>
          </cell>
          <cell r="C788" t="str">
            <v>m3</v>
          </cell>
          <cell r="E788">
            <v>51.096698240000009</v>
          </cell>
        </row>
        <row r="789">
          <cell r="B789" t="str">
            <v>Encofrado en columnas</v>
          </cell>
          <cell r="C789" t="str">
            <v>m3</v>
          </cell>
          <cell r="E789">
            <v>85.826005674457264</v>
          </cell>
        </row>
        <row r="790">
          <cell r="B790" t="str">
            <v>Encofrado de cadenas</v>
          </cell>
          <cell r="C790" t="str">
            <v>m3</v>
          </cell>
          <cell r="E790">
            <v>84.054202466349011</v>
          </cell>
        </row>
        <row r="791">
          <cell r="B791" t="str">
            <v>Encofrado de losa</v>
          </cell>
          <cell r="C791" t="str">
            <v>m2</v>
          </cell>
          <cell r="E791">
            <v>15.764614321891766</v>
          </cell>
        </row>
        <row r="792">
          <cell r="B792" t="str">
            <v xml:space="preserve">Endurecedor de pisos  PISODUR  (Cuarzo)              </v>
          </cell>
          <cell r="C792" t="str">
            <v xml:space="preserve"> Kg  </v>
          </cell>
          <cell r="D792" t="str">
            <v>P93</v>
          </cell>
          <cell r="E792">
            <v>0.37</v>
          </cell>
        </row>
        <row r="793">
          <cell r="B793" t="str">
            <v xml:space="preserve">Entechado cubierta fibrocemento  </v>
          </cell>
          <cell r="C793" t="str">
            <v>m2</v>
          </cell>
          <cell r="D793" t="str">
            <v>P107</v>
          </cell>
          <cell r="E793">
            <v>3.6769064062500001</v>
          </cell>
        </row>
        <row r="794">
          <cell r="B794" t="str">
            <v xml:space="preserve">Entechado cubierta fibrocemento (m.o)                  </v>
          </cell>
          <cell r="C794" t="str">
            <v xml:space="preserve"> m2  </v>
          </cell>
          <cell r="D794" t="str">
            <v>P91</v>
          </cell>
          <cell r="E794">
            <v>0.7</v>
          </cell>
        </row>
        <row r="795">
          <cell r="B795" t="str">
            <v>Entechado cubierta steel panel AR-2 e= 0.40 mm</v>
          </cell>
          <cell r="C795" t="str">
            <v>m2</v>
          </cell>
          <cell r="D795" t="str">
            <v>P107</v>
          </cell>
          <cell r="E795">
            <v>4.7799783281250008</v>
          </cell>
        </row>
        <row r="796">
          <cell r="B796" t="str">
            <v>Entechado cubierta steel panel AR-2 e= 0.45 mm</v>
          </cell>
          <cell r="C796" t="str">
            <v>m2</v>
          </cell>
          <cell r="D796" t="str">
            <v>P107</v>
          </cell>
          <cell r="E796">
            <v>5.1476689687499997</v>
          </cell>
        </row>
        <row r="797">
          <cell r="B797" t="str">
            <v xml:space="preserve">Entechado cubiertas Steel panel (m.o)                 </v>
          </cell>
          <cell r="C797" t="str">
            <v xml:space="preserve"> m2  </v>
          </cell>
          <cell r="D797" t="str">
            <v>P91</v>
          </cell>
          <cell r="E797">
            <v>0.6</v>
          </cell>
        </row>
        <row r="798">
          <cell r="B798" t="str">
            <v xml:space="preserve">Escalera sumergible de 3 peldaños - acero inoxidable                  </v>
          </cell>
          <cell r="C798" t="str">
            <v xml:space="preserve"> u   </v>
          </cell>
          <cell r="D798" t="str">
            <v>P2</v>
          </cell>
          <cell r="E798">
            <v>162.4</v>
          </cell>
        </row>
        <row r="799">
          <cell r="B799" t="str">
            <v>Escalerilla peatonal</v>
          </cell>
          <cell r="C799" t="str">
            <v>m</v>
          </cell>
          <cell r="E799">
            <v>14</v>
          </cell>
        </row>
        <row r="800">
          <cell r="B800" t="str">
            <v>Escalerilla para cables</v>
          </cell>
          <cell r="C800" t="str">
            <v>m</v>
          </cell>
          <cell r="E800">
            <v>14</v>
          </cell>
        </row>
        <row r="801">
          <cell r="B801" t="str">
            <v>Escurridera Integral  (LINEA PLASMADE) (GRANADATEX S. SOLIDA)</v>
          </cell>
          <cell r="C801" t="str">
            <v xml:space="preserve"> u   </v>
          </cell>
          <cell r="D801" t="str">
            <v>P13</v>
          </cell>
          <cell r="E801">
            <v>46.1</v>
          </cell>
        </row>
        <row r="802">
          <cell r="B802" t="str">
            <v xml:space="preserve">Esmalte Atómix varios Colores Wesco                   </v>
          </cell>
          <cell r="C802" t="str">
            <v>4000cc</v>
          </cell>
          <cell r="D802" t="str">
            <v>P76</v>
          </cell>
          <cell r="E802">
            <v>13.664</v>
          </cell>
        </row>
        <row r="803">
          <cell r="B803" t="str">
            <v xml:space="preserve">Esmalte Barniz  Cristal              </v>
          </cell>
          <cell r="C803" t="str">
            <v>4000cc</v>
          </cell>
          <cell r="D803" t="str">
            <v>P76</v>
          </cell>
          <cell r="E803">
            <v>16.240000000000002</v>
          </cell>
        </row>
        <row r="804">
          <cell r="B804" t="str">
            <v>Esmalte Martillado</v>
          </cell>
          <cell r="C804" t="str">
            <v>4000 cc</v>
          </cell>
          <cell r="D804" t="str">
            <v>P75</v>
          </cell>
          <cell r="E804">
            <v>17.1248</v>
          </cell>
        </row>
        <row r="805">
          <cell r="B805" t="str">
            <v>Esmalte SUPREMO varios colores</v>
          </cell>
          <cell r="C805" t="str">
            <v>4000 cc</v>
          </cell>
          <cell r="D805" t="str">
            <v>P75</v>
          </cell>
          <cell r="E805">
            <v>15.086400000000003</v>
          </cell>
        </row>
        <row r="806">
          <cell r="B806" t="str">
            <v>Esmalte toucan indualca</v>
          </cell>
          <cell r="C806" t="str">
            <v>4000 cc</v>
          </cell>
          <cell r="D806" t="str">
            <v>P57</v>
          </cell>
          <cell r="E806">
            <v>8.36</v>
          </cell>
        </row>
        <row r="807">
          <cell r="B807" t="str">
            <v>Espejo bronce 4mm</v>
          </cell>
          <cell r="C807" t="str">
            <v>m2</v>
          </cell>
          <cell r="D807" t="str">
            <v>P28</v>
          </cell>
          <cell r="E807">
            <v>16.3</v>
          </cell>
        </row>
        <row r="808">
          <cell r="B808" t="str">
            <v>Espejo claro 2mm</v>
          </cell>
          <cell r="C808" t="str">
            <v>m2</v>
          </cell>
          <cell r="D808" t="str">
            <v>P28</v>
          </cell>
          <cell r="E808">
            <v>7.3</v>
          </cell>
        </row>
        <row r="809">
          <cell r="B809" t="str">
            <v>Espejo claro 3mm</v>
          </cell>
          <cell r="C809" t="str">
            <v>m2</v>
          </cell>
          <cell r="D809" t="str">
            <v>P28</v>
          </cell>
          <cell r="E809">
            <v>8.3000000000000007</v>
          </cell>
        </row>
        <row r="810">
          <cell r="B810" t="str">
            <v>Espejo claro 4mm</v>
          </cell>
          <cell r="C810" t="str">
            <v>m2</v>
          </cell>
          <cell r="D810" t="str">
            <v>P28</v>
          </cell>
          <cell r="E810">
            <v>10.9</v>
          </cell>
        </row>
        <row r="811">
          <cell r="B811" t="str">
            <v>Espejo claro 6mm</v>
          </cell>
          <cell r="C811" t="str">
            <v>m2</v>
          </cell>
          <cell r="D811" t="str">
            <v>P28</v>
          </cell>
          <cell r="E811">
            <v>14.5</v>
          </cell>
        </row>
        <row r="812">
          <cell r="B812" t="str">
            <v>Espejo flotado importado 2mm</v>
          </cell>
          <cell r="C812" t="str">
            <v>m2</v>
          </cell>
          <cell r="D812" t="str">
            <v>P99</v>
          </cell>
          <cell r="E812">
            <v>6.93</v>
          </cell>
        </row>
        <row r="813">
          <cell r="B813" t="str">
            <v>Espejo flotado importado 3mm</v>
          </cell>
          <cell r="C813" t="str">
            <v>m2</v>
          </cell>
          <cell r="D813" t="str">
            <v>P99</v>
          </cell>
          <cell r="E813">
            <v>7.74</v>
          </cell>
        </row>
        <row r="814">
          <cell r="B814" t="str">
            <v>Espejo flotado importado 4mm</v>
          </cell>
          <cell r="C814" t="str">
            <v>m2</v>
          </cell>
          <cell r="D814" t="str">
            <v>P99</v>
          </cell>
          <cell r="E814">
            <v>10.39</v>
          </cell>
        </row>
        <row r="815">
          <cell r="B815" t="str">
            <v>Espejo gris 4mm</v>
          </cell>
          <cell r="C815" t="str">
            <v>m2</v>
          </cell>
          <cell r="D815" t="str">
            <v>P28</v>
          </cell>
          <cell r="E815">
            <v>16.3</v>
          </cell>
        </row>
        <row r="816">
          <cell r="B816" t="str">
            <v xml:space="preserve">Estereocelosía                                        </v>
          </cell>
          <cell r="C816" t="str">
            <v xml:space="preserve"> Kg  </v>
          </cell>
          <cell r="D816" t="str">
            <v>P91</v>
          </cell>
          <cell r="E816">
            <v>2.5</v>
          </cell>
        </row>
        <row r="817">
          <cell r="B817" t="str">
            <v xml:space="preserve">Estereocelosía                                        </v>
          </cell>
          <cell r="C817" t="str">
            <v>kg</v>
          </cell>
          <cell r="D817" t="str">
            <v>P107</v>
          </cell>
          <cell r="E817">
            <v>4.1181351749999999</v>
          </cell>
        </row>
        <row r="818">
          <cell r="B818" t="str">
            <v xml:space="preserve">Estilpanel/paredes galvalume AR-5 e=0.40mm              </v>
          </cell>
          <cell r="C818" t="str">
            <v xml:space="preserve"> m2  </v>
          </cell>
          <cell r="D818" t="str">
            <v>P70</v>
          </cell>
          <cell r="E818">
            <v>8.0640000000000018</v>
          </cell>
        </row>
        <row r="819">
          <cell r="B819" t="str">
            <v xml:space="preserve">Estilpanel/paredes galvalume AR-5 e=0.45mm              </v>
          </cell>
          <cell r="C819" t="str">
            <v xml:space="preserve"> m2  </v>
          </cell>
          <cell r="D819" t="str">
            <v>P70</v>
          </cell>
          <cell r="E819">
            <v>8.8480000000000008</v>
          </cell>
        </row>
        <row r="820">
          <cell r="B820" t="str">
            <v xml:space="preserve">Estilpanel/paredes galvalume AR-5 e=0.50mm              </v>
          </cell>
          <cell r="C820" t="str">
            <v xml:space="preserve"> m2  </v>
          </cell>
          <cell r="D820" t="str">
            <v>P70</v>
          </cell>
          <cell r="E820">
            <v>10.080000000000002</v>
          </cell>
        </row>
        <row r="821">
          <cell r="B821" t="str">
            <v xml:space="preserve">Estilpanel/paredes prepintado AR-5 e=0.40mm              </v>
          </cell>
          <cell r="C821" t="str">
            <v xml:space="preserve"> m2  </v>
          </cell>
          <cell r="D821" t="str">
            <v>P70</v>
          </cell>
          <cell r="E821">
            <v>12.096000000000002</v>
          </cell>
        </row>
        <row r="822">
          <cell r="B822" t="str">
            <v xml:space="preserve">Estilpanel/paredes prepintado AR-5 e=0.45mm              </v>
          </cell>
          <cell r="C822" t="str">
            <v xml:space="preserve"> m2  </v>
          </cell>
          <cell r="D822" t="str">
            <v>P70</v>
          </cell>
          <cell r="E822">
            <v>13.552000000000001</v>
          </cell>
        </row>
        <row r="823">
          <cell r="B823" t="str">
            <v xml:space="preserve">Estilpanel/techos galvalume AR-2 e=0.40mm              </v>
          </cell>
          <cell r="C823" t="str">
            <v xml:space="preserve"> m2  </v>
          </cell>
          <cell r="D823" t="str">
            <v>P70</v>
          </cell>
          <cell r="E823">
            <v>8.5120000000000005</v>
          </cell>
        </row>
        <row r="824">
          <cell r="B824" t="str">
            <v xml:space="preserve">Estilpanel/techos galvalume AR-2 e=0.45mm              </v>
          </cell>
          <cell r="C824" t="str">
            <v xml:space="preserve"> m2  </v>
          </cell>
          <cell r="D824" t="str">
            <v>P70</v>
          </cell>
          <cell r="E824">
            <v>9.5200000000000014</v>
          </cell>
        </row>
        <row r="825">
          <cell r="B825" t="str">
            <v xml:space="preserve">Estilpanel/techos galvalume AR-2 e=0.50mm              </v>
          </cell>
          <cell r="C825" t="str">
            <v xml:space="preserve"> m2  </v>
          </cell>
          <cell r="D825" t="str">
            <v>P70</v>
          </cell>
          <cell r="E825">
            <v>10.752000000000001</v>
          </cell>
        </row>
        <row r="826">
          <cell r="B826" t="str">
            <v xml:space="preserve">Estilpanel/techos galvalume AR-2000 e=0.40mm              </v>
          </cell>
          <cell r="C826" t="str">
            <v xml:space="preserve"> m2  </v>
          </cell>
          <cell r="D826" t="str">
            <v>P70</v>
          </cell>
          <cell r="E826">
            <v>8.0640000000000018</v>
          </cell>
        </row>
        <row r="827">
          <cell r="B827" t="str">
            <v xml:space="preserve">Estilpanel/techos galvalume AR-2000 e=0.45mm              </v>
          </cell>
          <cell r="C827" t="str">
            <v xml:space="preserve"> m2  </v>
          </cell>
          <cell r="D827" t="str">
            <v>P70</v>
          </cell>
          <cell r="E827">
            <v>9.5200000000000014</v>
          </cell>
        </row>
        <row r="828">
          <cell r="B828" t="str">
            <v xml:space="preserve">Estilpanel/techos galvalume AR-2000 e=0.50mm              </v>
          </cell>
          <cell r="C828" t="str">
            <v xml:space="preserve"> m2  </v>
          </cell>
          <cell r="D828" t="str">
            <v>P70</v>
          </cell>
          <cell r="E828">
            <v>10.752000000000001</v>
          </cell>
        </row>
        <row r="829">
          <cell r="B829" t="str">
            <v xml:space="preserve">Estilpanel/techos galvalume ESTILOX e=0.40mm              </v>
          </cell>
          <cell r="C829" t="str">
            <v xml:space="preserve"> m2  </v>
          </cell>
          <cell r="D829" t="str">
            <v>P70</v>
          </cell>
          <cell r="E829">
            <v>9.6319999999999997</v>
          </cell>
        </row>
        <row r="830">
          <cell r="B830" t="str">
            <v xml:space="preserve">Estilpanel/techos galvalume ESTILOX e=0.45mm              </v>
          </cell>
          <cell r="C830" t="str">
            <v xml:space="preserve"> m2  </v>
          </cell>
          <cell r="D830" t="str">
            <v>P70</v>
          </cell>
          <cell r="E830">
            <v>10.64</v>
          </cell>
        </row>
        <row r="831">
          <cell r="B831" t="str">
            <v xml:space="preserve">Estilpanel/techos galvalume ESTILOX e=0.50mm              </v>
          </cell>
          <cell r="C831" t="str">
            <v xml:space="preserve"> m2  </v>
          </cell>
          <cell r="D831" t="str">
            <v>P70</v>
          </cell>
          <cell r="E831">
            <v>11.704000000000001</v>
          </cell>
        </row>
        <row r="832">
          <cell r="B832" t="str">
            <v xml:space="preserve">Estilpanel/techos prepintado  AR-2 e=0.40mm              </v>
          </cell>
          <cell r="C832" t="str">
            <v xml:space="preserve"> m2  </v>
          </cell>
          <cell r="D832" t="str">
            <v>P70</v>
          </cell>
          <cell r="E832">
            <v>12.992000000000001</v>
          </cell>
        </row>
        <row r="833">
          <cell r="B833" t="str">
            <v xml:space="preserve">Estilpanel/techos prepintado  AR-2 e=0.45mm              </v>
          </cell>
          <cell r="C833" t="str">
            <v xml:space="preserve"> m2  </v>
          </cell>
          <cell r="D833" t="str">
            <v>P70</v>
          </cell>
          <cell r="E833">
            <v>14.560000000000002</v>
          </cell>
        </row>
        <row r="834">
          <cell r="B834" t="str">
            <v xml:space="preserve">Estilpanel/techos prepintado AR-2000 e=0.40mm              </v>
          </cell>
          <cell r="C834" t="str">
            <v xml:space="preserve"> m2  </v>
          </cell>
          <cell r="D834" t="str">
            <v>P70</v>
          </cell>
          <cell r="E834">
            <v>12.992000000000001</v>
          </cell>
        </row>
        <row r="835">
          <cell r="B835" t="str">
            <v xml:space="preserve">Estilpanel/techos prepintado AR-2000 e=0.45mm              </v>
          </cell>
          <cell r="C835" t="str">
            <v xml:space="preserve"> m2  </v>
          </cell>
          <cell r="D835" t="str">
            <v>P70</v>
          </cell>
          <cell r="E835">
            <v>12.544</v>
          </cell>
        </row>
        <row r="836">
          <cell r="B836" t="str">
            <v xml:space="preserve">Estilpanel/techos prepintado ESTILOX e=0.40mm              </v>
          </cell>
          <cell r="C836" t="str">
            <v xml:space="preserve"> m2  </v>
          </cell>
          <cell r="D836" t="str">
            <v>P70</v>
          </cell>
          <cell r="E836">
            <v>14.560000000000002</v>
          </cell>
        </row>
        <row r="837">
          <cell r="B837" t="str">
            <v xml:space="preserve">Estilpanel/techos prepintado ESTILOX e=0.45mm              </v>
          </cell>
          <cell r="C837" t="str">
            <v xml:space="preserve"> m2  </v>
          </cell>
          <cell r="D837" t="str">
            <v>P70</v>
          </cell>
          <cell r="E837">
            <v>16.352</v>
          </cell>
        </row>
        <row r="838">
          <cell r="B838" t="str">
            <v xml:space="preserve">Estruc.metálica (solo fabricac./montaje)              </v>
          </cell>
          <cell r="C838" t="str">
            <v xml:space="preserve"> Kg  </v>
          </cell>
          <cell r="D838" t="str">
            <v>P91</v>
          </cell>
          <cell r="E838">
            <v>0.8</v>
          </cell>
        </row>
        <row r="839">
          <cell r="B839" t="str">
            <v xml:space="preserve">Estruc.metálica(provis/fabricac/montaje)              </v>
          </cell>
          <cell r="C839" t="str">
            <v xml:space="preserve"> Kg  </v>
          </cell>
          <cell r="D839" t="str">
            <v>P91</v>
          </cell>
          <cell r="E839">
            <v>1.6</v>
          </cell>
        </row>
        <row r="840">
          <cell r="B840" t="str">
            <v xml:space="preserve">Estructura metálica       (solo montaje)              </v>
          </cell>
          <cell r="C840" t="str">
            <v xml:space="preserve"> Kg  </v>
          </cell>
          <cell r="D840" t="str">
            <v>P91</v>
          </cell>
          <cell r="E840">
            <v>0.4</v>
          </cell>
        </row>
        <row r="841">
          <cell r="B841" t="str">
            <v xml:space="preserve">Estructura metálica   (solo fabricación)              </v>
          </cell>
          <cell r="C841" t="str">
            <v xml:space="preserve"> Kg  </v>
          </cell>
          <cell r="D841" t="str">
            <v>P91</v>
          </cell>
          <cell r="E841">
            <v>0.4</v>
          </cell>
        </row>
        <row r="842">
          <cell r="B842" t="str">
            <v>Estructura metálica (provisión, fabricación y montaje)</v>
          </cell>
          <cell r="C842" t="str">
            <v>kg</v>
          </cell>
          <cell r="D842" t="str">
            <v>P107</v>
          </cell>
          <cell r="E842">
            <v>3.5298301500000004</v>
          </cell>
        </row>
        <row r="843">
          <cell r="B843" t="str">
            <v>Estuco de tumbados 0.60x0.60</v>
          </cell>
          <cell r="C843" t="str">
            <v>m2</v>
          </cell>
          <cell r="D843" t="str">
            <v>P63</v>
          </cell>
          <cell r="E843">
            <v>6.0480000000000009</v>
          </cell>
        </row>
        <row r="844">
          <cell r="B844" t="str">
            <v>Estuco de tumbados 1.20x0.60</v>
          </cell>
          <cell r="C844" t="str">
            <v>m2</v>
          </cell>
          <cell r="D844" t="str">
            <v>P63</v>
          </cell>
          <cell r="E844">
            <v>6.72</v>
          </cell>
        </row>
        <row r="845">
          <cell r="B845" t="str">
            <v>Estuco de tumbados con textura y acanalado</v>
          </cell>
          <cell r="C845" t="str">
            <v>m2</v>
          </cell>
          <cell r="D845" t="str">
            <v>P63</v>
          </cell>
          <cell r="E845">
            <v>9.2736000000000001</v>
          </cell>
        </row>
        <row r="846">
          <cell r="B846" t="str">
            <v>Estuco de tumbados liso total</v>
          </cell>
          <cell r="C846" t="str">
            <v>m2</v>
          </cell>
          <cell r="D846" t="str">
            <v>P63</v>
          </cell>
          <cell r="E846">
            <v>8.6016000000000012</v>
          </cell>
        </row>
        <row r="847">
          <cell r="B847" t="str">
            <v>Estuco en paredes sobre bloque revocado</v>
          </cell>
          <cell r="C847" t="str">
            <v>m2</v>
          </cell>
          <cell r="D847" t="str">
            <v>P63</v>
          </cell>
          <cell r="E847">
            <v>2.0160000000000005</v>
          </cell>
        </row>
        <row r="848">
          <cell r="B848" t="str">
            <v>Estuco Venenciano CONDOR colores pastel</v>
          </cell>
          <cell r="C848" t="str">
            <v>4000cc</v>
          </cell>
          <cell r="D848" t="str">
            <v>P25</v>
          </cell>
          <cell r="E848">
            <v>35.58</v>
          </cell>
        </row>
        <row r="849">
          <cell r="B849" t="str">
            <v>Estudio de suelos</v>
          </cell>
          <cell r="C849" t="str">
            <v>global</v>
          </cell>
          <cell r="E849">
            <v>400</v>
          </cell>
        </row>
        <row r="850">
          <cell r="B850" t="str">
            <v>Estudio sistema de tierras</v>
          </cell>
          <cell r="C850" t="str">
            <v>global</v>
          </cell>
          <cell r="E850">
            <v>300</v>
          </cell>
        </row>
        <row r="851">
          <cell r="B851" t="str">
            <v xml:space="preserve">Explogel I  1 1/4 x  8 DINAMITAS                      </v>
          </cell>
          <cell r="C851" t="str">
            <v xml:space="preserve"> 25 K</v>
          </cell>
          <cell r="D851" t="str">
            <v>P41</v>
          </cell>
          <cell r="E851">
            <v>98.000000000000014</v>
          </cell>
        </row>
        <row r="852">
          <cell r="B852" t="str">
            <v xml:space="preserve">Explogel I 1" x  8 DINAMITAS                          </v>
          </cell>
          <cell r="C852" t="str">
            <v xml:space="preserve"> 25 K</v>
          </cell>
          <cell r="D852" t="str">
            <v>P41</v>
          </cell>
          <cell r="E852">
            <v>98.000000000000014</v>
          </cell>
        </row>
        <row r="853">
          <cell r="B853" t="str">
            <v xml:space="preserve">Explogel I 2" x  8 DINAMITAS                          </v>
          </cell>
          <cell r="C853" t="str">
            <v xml:space="preserve"> 25 K</v>
          </cell>
          <cell r="D853" t="str">
            <v>P41</v>
          </cell>
          <cell r="E853">
            <v>98.000000000000014</v>
          </cell>
        </row>
        <row r="854">
          <cell r="B854" t="str">
            <v xml:space="preserve">Explogel I 3" x 16 DINAMITAS                          </v>
          </cell>
          <cell r="C854" t="str">
            <v xml:space="preserve"> 25 K</v>
          </cell>
          <cell r="D854" t="str">
            <v>P41</v>
          </cell>
          <cell r="E854">
            <v>98.000000000000014</v>
          </cell>
        </row>
        <row r="855">
          <cell r="B855" t="str">
            <v xml:space="preserve">Explogel III 1" x  7 DINAMITAS                        </v>
          </cell>
          <cell r="C855" t="str">
            <v>25 K</v>
          </cell>
          <cell r="D855" t="str">
            <v>P41</v>
          </cell>
          <cell r="E855">
            <v>81.2</v>
          </cell>
        </row>
        <row r="856">
          <cell r="B856" t="str">
            <v xml:space="preserve">Explogel III 11/8" x  7 DINAMITAS  (25 Kg)                   </v>
          </cell>
          <cell r="C856" t="str">
            <v>25 K</v>
          </cell>
          <cell r="D856" t="str">
            <v>P41</v>
          </cell>
          <cell r="E856">
            <v>81.2</v>
          </cell>
        </row>
        <row r="857">
          <cell r="B857" t="str">
            <v>Extintor CO2 de 10 lbs.</v>
          </cell>
          <cell r="C857" t="str">
            <v>u</v>
          </cell>
          <cell r="E857">
            <v>99.68</v>
          </cell>
        </row>
        <row r="858">
          <cell r="B858" t="str">
            <v>Fabricacion e instalacion Monopolo</v>
          </cell>
          <cell r="C858" t="str">
            <v>global</v>
          </cell>
          <cell r="E858">
            <v>7694</v>
          </cell>
        </row>
        <row r="859">
          <cell r="B859" t="str">
            <v>Fachaleta 7 x 25 cm</v>
          </cell>
          <cell r="C859" t="str">
            <v>m2</v>
          </cell>
          <cell r="D859" t="str">
            <v>P62</v>
          </cell>
          <cell r="E859">
            <v>5.0064000000000002</v>
          </cell>
        </row>
        <row r="860">
          <cell r="B860" t="str">
            <v>Fachaleta Etrusca 7 x 25 Colores Rojo y sahara.</v>
          </cell>
          <cell r="C860" t="str">
            <v>m2</v>
          </cell>
          <cell r="D860" t="str">
            <v>P12</v>
          </cell>
          <cell r="E860">
            <v>6.16</v>
          </cell>
        </row>
        <row r="861">
          <cell r="B861" t="str">
            <v>Faldatina Jade(116X50) (LINEA PLASMADE) (MARMOL CULTIVADO)</v>
          </cell>
          <cell r="C861" t="str">
            <v xml:space="preserve"> u   </v>
          </cell>
          <cell r="D861" t="str">
            <v>P13</v>
          </cell>
          <cell r="E861">
            <v>66.599999999999994</v>
          </cell>
        </row>
        <row r="862">
          <cell r="B862" t="str">
            <v xml:space="preserve">f'c= 140 kg/cm2                                        </v>
          </cell>
          <cell r="C862" t="str">
            <v xml:space="preserve"> m3  </v>
          </cell>
          <cell r="D862" t="str">
            <v>P51</v>
          </cell>
          <cell r="E862">
            <v>37.340000000000003</v>
          </cell>
        </row>
        <row r="863">
          <cell r="B863" t="str">
            <v xml:space="preserve">f'c= 140 kg/cm2                                        </v>
          </cell>
          <cell r="C863" t="str">
            <v xml:space="preserve"> m3  </v>
          </cell>
          <cell r="D863" t="str">
            <v>P50</v>
          </cell>
          <cell r="E863">
            <v>54</v>
          </cell>
        </row>
        <row r="864">
          <cell r="B864" t="str">
            <v xml:space="preserve">f'c= 140 kg/cm2  CHISPA                                    </v>
          </cell>
          <cell r="C864" t="str">
            <v xml:space="preserve"> m3  </v>
          </cell>
          <cell r="D864" t="str">
            <v>P51</v>
          </cell>
          <cell r="E864">
            <v>39.89</v>
          </cell>
        </row>
        <row r="865">
          <cell r="B865" t="str">
            <v xml:space="preserve">f'c= 140 kg/cm2 (INC. BOMB, TRANSP, en revisión)                                        </v>
          </cell>
          <cell r="C865" t="str">
            <v xml:space="preserve"> m3  </v>
          </cell>
          <cell r="D865" t="str">
            <v>P51</v>
          </cell>
          <cell r="E865">
            <v>66.59</v>
          </cell>
        </row>
        <row r="866">
          <cell r="B866" t="str">
            <v xml:space="preserve">f'c= 180 kg/cm2                                        </v>
          </cell>
          <cell r="C866" t="str">
            <v xml:space="preserve"> m3  </v>
          </cell>
          <cell r="D866" t="str">
            <v>P50</v>
          </cell>
          <cell r="E866">
            <v>57</v>
          </cell>
        </row>
        <row r="867">
          <cell r="B867" t="str">
            <v xml:space="preserve">f'c= 180 kg/cm2                                        </v>
          </cell>
          <cell r="C867" t="str">
            <v xml:space="preserve"> m3  </v>
          </cell>
          <cell r="D867" t="str">
            <v>P51</v>
          </cell>
          <cell r="E867">
            <v>41.01</v>
          </cell>
        </row>
        <row r="868">
          <cell r="B868" t="str">
            <v xml:space="preserve">f'c= 180 kg/cm2  CHISPA                                    </v>
          </cell>
          <cell r="C868" t="str">
            <v xml:space="preserve"> m3  </v>
          </cell>
          <cell r="D868" t="str">
            <v>P51</v>
          </cell>
          <cell r="E868">
            <v>43.61</v>
          </cell>
        </row>
        <row r="869">
          <cell r="B869" t="str">
            <v xml:space="preserve">f'c= 210 kg/cm2                                        </v>
          </cell>
          <cell r="C869" t="str">
            <v xml:space="preserve"> m3  </v>
          </cell>
          <cell r="D869" t="str">
            <v>P50</v>
          </cell>
          <cell r="E869">
            <v>60</v>
          </cell>
        </row>
        <row r="870">
          <cell r="B870" t="str">
            <v xml:space="preserve">f'c= 210 kg/cm2                                        </v>
          </cell>
          <cell r="C870" t="str">
            <v xml:space="preserve"> m3  </v>
          </cell>
          <cell r="D870" t="str">
            <v>P51</v>
          </cell>
          <cell r="E870">
            <v>44.79</v>
          </cell>
        </row>
        <row r="871">
          <cell r="B871" t="str">
            <v xml:space="preserve">f'c= 210 kg/cm2  CHISPA                                    </v>
          </cell>
          <cell r="C871" t="str">
            <v xml:space="preserve"> m3  </v>
          </cell>
          <cell r="D871" t="str">
            <v>P51</v>
          </cell>
          <cell r="E871">
            <v>53.43</v>
          </cell>
        </row>
        <row r="872">
          <cell r="B872" t="str">
            <v xml:space="preserve">f'c= 210 kg/cm2 (INC. BOMB, TRANSP, en revisión)                                       </v>
          </cell>
          <cell r="C872" t="str">
            <v xml:space="preserve"> m3  </v>
          </cell>
          <cell r="D872" t="str">
            <v>P51</v>
          </cell>
          <cell r="E872">
            <v>79.83</v>
          </cell>
        </row>
        <row r="873">
          <cell r="B873" t="str">
            <v xml:space="preserve">f'c= 240 kg/cm2                                        </v>
          </cell>
          <cell r="C873" t="str">
            <v xml:space="preserve"> m3  </v>
          </cell>
          <cell r="D873" t="str">
            <v>P50</v>
          </cell>
          <cell r="E873">
            <v>63</v>
          </cell>
        </row>
        <row r="874">
          <cell r="B874" t="str">
            <v xml:space="preserve">f'c= 240 kg/cm2                                        </v>
          </cell>
          <cell r="C874" t="str">
            <v xml:space="preserve"> m3  </v>
          </cell>
          <cell r="D874" t="str">
            <v>P51</v>
          </cell>
          <cell r="E874">
            <v>48.49</v>
          </cell>
        </row>
        <row r="875">
          <cell r="B875" t="str">
            <v xml:space="preserve">f'c= 240 kg/cm2  CHISPA                                    </v>
          </cell>
          <cell r="C875" t="str">
            <v xml:space="preserve"> m3  </v>
          </cell>
          <cell r="D875" t="str">
            <v>P51</v>
          </cell>
          <cell r="E875">
            <v>57.14</v>
          </cell>
        </row>
        <row r="876">
          <cell r="B876" t="str">
            <v xml:space="preserve">f'c= 240 kg/cm2 (INC. BOMB, TRANSP, en revisión)                                        </v>
          </cell>
          <cell r="C876" t="str">
            <v xml:space="preserve"> m3  </v>
          </cell>
          <cell r="D876" t="str">
            <v>P51</v>
          </cell>
          <cell r="E876">
            <v>79.83</v>
          </cell>
        </row>
        <row r="877">
          <cell r="B877" t="str">
            <v xml:space="preserve">f'c= 250 kg/cm2                                        </v>
          </cell>
          <cell r="C877" t="str">
            <v xml:space="preserve"> m3  </v>
          </cell>
          <cell r="D877" t="str">
            <v>P50</v>
          </cell>
          <cell r="E877">
            <v>64</v>
          </cell>
        </row>
        <row r="878">
          <cell r="B878" t="str">
            <v xml:space="preserve">f'c= 250 kg/cm2                                        </v>
          </cell>
          <cell r="C878" t="str">
            <v xml:space="preserve"> m3  </v>
          </cell>
          <cell r="D878" t="str">
            <v>P51</v>
          </cell>
          <cell r="E878">
            <v>49.28</v>
          </cell>
        </row>
        <row r="879">
          <cell r="B879" t="str">
            <v xml:space="preserve">f'c= 250 kg/cm2  CHISPA                                    </v>
          </cell>
          <cell r="C879" t="str">
            <v xml:space="preserve"> m3  </v>
          </cell>
          <cell r="D879" t="str">
            <v>P51</v>
          </cell>
          <cell r="E879">
            <v>58.51</v>
          </cell>
        </row>
        <row r="880">
          <cell r="B880" t="str">
            <v xml:space="preserve">f'c= 250 kg/cm2 (INC. BOMB, TRANSP, en revisión)                                        </v>
          </cell>
          <cell r="C880" t="str">
            <v xml:space="preserve"> m3  </v>
          </cell>
          <cell r="D880" t="str">
            <v>P51</v>
          </cell>
          <cell r="E880">
            <v>84.79</v>
          </cell>
        </row>
        <row r="881">
          <cell r="B881" t="str">
            <v xml:space="preserve">f'c= 280 kg/cm2                                        </v>
          </cell>
          <cell r="C881" t="str">
            <v xml:space="preserve"> m3  </v>
          </cell>
          <cell r="D881" t="str">
            <v>P50</v>
          </cell>
          <cell r="E881">
            <v>68</v>
          </cell>
        </row>
        <row r="882">
          <cell r="B882" t="str">
            <v xml:space="preserve">f'c= 280 kg/cm2                                        </v>
          </cell>
          <cell r="C882" t="str">
            <v xml:space="preserve"> m3  </v>
          </cell>
          <cell r="D882" t="str">
            <v>P51</v>
          </cell>
          <cell r="E882">
            <v>52.23</v>
          </cell>
        </row>
        <row r="883">
          <cell r="B883" t="str">
            <v xml:space="preserve">f'c= 280 kg/cm2  CHISPA                                    </v>
          </cell>
          <cell r="C883" t="str">
            <v xml:space="preserve"> m3  </v>
          </cell>
          <cell r="D883" t="str">
            <v>P51</v>
          </cell>
          <cell r="E883">
            <v>59.86</v>
          </cell>
        </row>
        <row r="884">
          <cell r="B884" t="str">
            <v xml:space="preserve">f'c= 280 kg/cm2 (INC. BOMB, TRANSP, en revisión)                                        </v>
          </cell>
          <cell r="C884" t="str">
            <v xml:space="preserve"> m3  </v>
          </cell>
          <cell r="D884" t="str">
            <v>P51</v>
          </cell>
          <cell r="E884">
            <v>86.12</v>
          </cell>
        </row>
        <row r="885">
          <cell r="B885" t="str">
            <v xml:space="preserve">f'c= 300 kg/cm2                                        </v>
          </cell>
          <cell r="C885" t="str">
            <v xml:space="preserve"> m3  </v>
          </cell>
          <cell r="D885" t="str">
            <v>P50</v>
          </cell>
          <cell r="E885">
            <v>70</v>
          </cell>
        </row>
        <row r="886">
          <cell r="B886" t="str">
            <v xml:space="preserve">f'c= 300 kg/cm2                                        </v>
          </cell>
          <cell r="C886" t="str">
            <v xml:space="preserve"> m3  </v>
          </cell>
          <cell r="D886" t="str">
            <v>P51</v>
          </cell>
          <cell r="E886">
            <v>61.82</v>
          </cell>
        </row>
        <row r="887">
          <cell r="B887" t="str">
            <v xml:space="preserve">f'c= 300 kg/cm2  CHISPA                                    </v>
          </cell>
          <cell r="C887" t="str">
            <v xml:space="preserve"> m3  </v>
          </cell>
          <cell r="D887" t="str">
            <v>P51</v>
          </cell>
          <cell r="E887">
            <v>57.89</v>
          </cell>
        </row>
        <row r="888">
          <cell r="B888" t="str">
            <v xml:space="preserve">f'c= 300 kg/cm2 (INC. BOMB, TRANSP, en revisión)                                       </v>
          </cell>
          <cell r="C888" t="str">
            <v xml:space="preserve"> m3  </v>
          </cell>
          <cell r="D888" t="str">
            <v>P51</v>
          </cell>
          <cell r="E888">
            <v>82.27</v>
          </cell>
        </row>
        <row r="889">
          <cell r="B889" t="str">
            <v xml:space="preserve">f'c= 350 kg/cm2                                        </v>
          </cell>
          <cell r="C889" t="str">
            <v xml:space="preserve"> m3  </v>
          </cell>
          <cell r="D889" t="str">
            <v>P50</v>
          </cell>
          <cell r="E889">
            <v>74</v>
          </cell>
        </row>
        <row r="890">
          <cell r="B890" t="str">
            <v xml:space="preserve">f'c= 350 kg/cm2                                        </v>
          </cell>
          <cell r="C890" t="str">
            <v xml:space="preserve"> m3  </v>
          </cell>
          <cell r="D890" t="str">
            <v>P51</v>
          </cell>
          <cell r="E890">
            <v>73.16</v>
          </cell>
        </row>
        <row r="891">
          <cell r="B891" t="str">
            <v xml:space="preserve">f'c= 350 kg/cm2  CHISPA                                    </v>
          </cell>
          <cell r="C891" t="str">
            <v xml:space="preserve"> m3  </v>
          </cell>
          <cell r="D891" t="str">
            <v>P51</v>
          </cell>
          <cell r="E891">
            <v>78.709999999999994</v>
          </cell>
        </row>
        <row r="892">
          <cell r="B892" t="str">
            <v xml:space="preserve">f'c= 350 kg/cm2 (INC. BOMB, TRANSP, en revisión)                                        </v>
          </cell>
          <cell r="C892" t="str">
            <v xml:space="preserve"> m3  </v>
          </cell>
          <cell r="D892" t="str">
            <v>P51</v>
          </cell>
          <cell r="E892">
            <v>89.57</v>
          </cell>
        </row>
        <row r="893">
          <cell r="B893" t="str">
            <v xml:space="preserve">f'c= 380 kg/cm2                                        </v>
          </cell>
          <cell r="C893" t="str">
            <v xml:space="preserve"> m3  </v>
          </cell>
          <cell r="D893" t="str">
            <v>P51</v>
          </cell>
          <cell r="E893">
            <v>87.58</v>
          </cell>
        </row>
        <row r="894">
          <cell r="B894" t="str">
            <v>Fibratex(mejora propiedades mecanicas, saco1kg)</v>
          </cell>
          <cell r="C894" t="str">
            <v>kg</v>
          </cell>
          <cell r="D894" t="str">
            <v>P15</v>
          </cell>
          <cell r="E894">
            <v>3.8976000000000002</v>
          </cell>
        </row>
        <row r="895">
          <cell r="B895" t="str">
            <v>Figuracion de hierro previo chequeo de planilla</v>
          </cell>
          <cell r="C895" t="str">
            <v>kg</v>
          </cell>
          <cell r="D895" t="str">
            <v>P43</v>
          </cell>
          <cell r="E895">
            <v>0.11200000000000002</v>
          </cell>
        </row>
        <row r="896">
          <cell r="B896" t="str">
            <v>Filtros de arena SAND-DOLLAR 16" PEINTAIR-USA</v>
          </cell>
          <cell r="C896" t="str">
            <v xml:space="preserve"> u   </v>
          </cell>
          <cell r="D896" t="str">
            <v>P2</v>
          </cell>
          <cell r="E896">
            <v>246.40000000000003</v>
          </cell>
        </row>
        <row r="897">
          <cell r="B897" t="str">
            <v>Filtros de arena SAND-DOLLAR 22" Pentair-USA</v>
          </cell>
          <cell r="C897" t="str">
            <v xml:space="preserve"> u   </v>
          </cell>
          <cell r="D897" t="str">
            <v>P2</v>
          </cell>
          <cell r="E897">
            <v>336.00000000000006</v>
          </cell>
        </row>
        <row r="898">
          <cell r="B898" t="str">
            <v>Fleje caliente espesor e= 2,3,4 mm</v>
          </cell>
          <cell r="C898" t="str">
            <v>kg</v>
          </cell>
          <cell r="D898" t="str">
            <v>P61</v>
          </cell>
          <cell r="E898">
            <v>0.91</v>
          </cell>
        </row>
        <row r="899">
          <cell r="B899" t="str">
            <v>Flejes laminados frio</v>
          </cell>
          <cell r="C899" t="str">
            <v>kg</v>
          </cell>
          <cell r="D899" t="str">
            <v>P61</v>
          </cell>
          <cell r="E899">
            <v>1.04</v>
          </cell>
        </row>
        <row r="900">
          <cell r="B900" t="str">
            <v>Flotado claro 10mm</v>
          </cell>
          <cell r="C900" t="str">
            <v>m2</v>
          </cell>
          <cell r="D900" t="str">
            <v>P28</v>
          </cell>
          <cell r="E900">
            <v>19.5</v>
          </cell>
        </row>
        <row r="901">
          <cell r="B901" t="str">
            <v>Flotado claro 2mm</v>
          </cell>
          <cell r="C901" t="str">
            <v>m2</v>
          </cell>
          <cell r="D901" t="str">
            <v>P28</v>
          </cell>
          <cell r="E901">
            <v>3.7</v>
          </cell>
        </row>
        <row r="902">
          <cell r="B902" t="str">
            <v>Flotado claro 3mm</v>
          </cell>
          <cell r="C902" t="str">
            <v>m2</v>
          </cell>
          <cell r="D902" t="str">
            <v>P28</v>
          </cell>
          <cell r="E902">
            <v>5.6</v>
          </cell>
        </row>
        <row r="903">
          <cell r="B903" t="str">
            <v>Flotado claro 3mm</v>
          </cell>
          <cell r="C903" t="str">
            <v>m2</v>
          </cell>
          <cell r="D903" t="str">
            <v>P99</v>
          </cell>
          <cell r="E903">
            <v>5</v>
          </cell>
        </row>
        <row r="904">
          <cell r="B904" t="str">
            <v>Flotado claro 4mm</v>
          </cell>
          <cell r="C904" t="str">
            <v>m2</v>
          </cell>
          <cell r="D904" t="str">
            <v>P28</v>
          </cell>
          <cell r="E904">
            <v>7.4</v>
          </cell>
        </row>
        <row r="905">
          <cell r="B905" t="str">
            <v>Flotado claro 4mm</v>
          </cell>
          <cell r="C905" t="str">
            <v>m2</v>
          </cell>
          <cell r="D905" t="str">
            <v>P99</v>
          </cell>
          <cell r="E905">
            <v>6.41</v>
          </cell>
        </row>
        <row r="906">
          <cell r="B906" t="str">
            <v>Flotado claro 5mm</v>
          </cell>
          <cell r="C906" t="str">
            <v>m2</v>
          </cell>
          <cell r="D906" t="str">
            <v>P28</v>
          </cell>
          <cell r="E906">
            <v>8.9</v>
          </cell>
        </row>
        <row r="907">
          <cell r="B907" t="str">
            <v>Flotado claro 6mm</v>
          </cell>
          <cell r="C907" t="str">
            <v>m2</v>
          </cell>
          <cell r="D907" t="str">
            <v>P28</v>
          </cell>
          <cell r="E907">
            <v>10.9</v>
          </cell>
        </row>
        <row r="908">
          <cell r="B908" t="str">
            <v>Flotado claro 6mm</v>
          </cell>
          <cell r="C908" t="str">
            <v>m2</v>
          </cell>
          <cell r="D908" t="str">
            <v>P99</v>
          </cell>
          <cell r="E908">
            <v>9.59</v>
          </cell>
        </row>
        <row r="909">
          <cell r="B909" t="str">
            <v>Flotado claro 8mm</v>
          </cell>
          <cell r="C909" t="str">
            <v>m2</v>
          </cell>
          <cell r="D909" t="str">
            <v>P28</v>
          </cell>
          <cell r="E909">
            <v>15.3</v>
          </cell>
        </row>
        <row r="910">
          <cell r="B910" t="str">
            <v>Flotado colores 4mm</v>
          </cell>
          <cell r="C910" t="str">
            <v>m2</v>
          </cell>
          <cell r="D910" t="str">
            <v>P99</v>
          </cell>
          <cell r="E910">
            <v>7.64</v>
          </cell>
        </row>
        <row r="911">
          <cell r="B911" t="str">
            <v>Flotado colores 6mm</v>
          </cell>
          <cell r="C911" t="str">
            <v>m2</v>
          </cell>
          <cell r="D911" t="str">
            <v>P99</v>
          </cell>
          <cell r="E911">
            <v>11.5</v>
          </cell>
        </row>
        <row r="912">
          <cell r="B912" t="str">
            <v>Fluidificante y reductor de agua MAXIFLO</v>
          </cell>
          <cell r="C912" t="str">
            <v>gln</v>
          </cell>
          <cell r="D912" t="str">
            <v>P59</v>
          </cell>
          <cell r="E912">
            <v>7.28</v>
          </cell>
        </row>
        <row r="913">
          <cell r="B913" t="str">
            <v xml:space="preserve">Fluxómetro para inodoro                               </v>
          </cell>
          <cell r="C913" t="str">
            <v xml:space="preserve"> u   </v>
          </cell>
          <cell r="D913" t="str">
            <v>P44</v>
          </cell>
          <cell r="E913">
            <v>119.76160000000002</v>
          </cell>
        </row>
        <row r="914">
          <cell r="B914" t="str">
            <v xml:space="preserve">Fluxómetro para urinario                             </v>
          </cell>
          <cell r="C914" t="str">
            <v xml:space="preserve"> u   </v>
          </cell>
          <cell r="D914" t="str">
            <v>P44</v>
          </cell>
          <cell r="E914">
            <v>119.76160000000002</v>
          </cell>
        </row>
        <row r="915">
          <cell r="B915" t="str">
            <v>Fluxómetro Sloan Linea Compl. Cromo</v>
          </cell>
          <cell r="C915" t="str">
            <v>u</v>
          </cell>
          <cell r="D915" t="str">
            <v>P39</v>
          </cell>
          <cell r="E915">
            <v>99.523200000000003</v>
          </cell>
        </row>
        <row r="916">
          <cell r="B916" t="str">
            <v>Fluxómetro Toto (LINEA PLASMADE)</v>
          </cell>
          <cell r="C916" t="str">
            <v xml:space="preserve"> u   </v>
          </cell>
          <cell r="D916" t="str">
            <v>P13</v>
          </cell>
          <cell r="E916">
            <v>166.7</v>
          </cell>
        </row>
        <row r="917">
          <cell r="B917" t="str">
            <v xml:space="preserve">Fondo   para   madera  XYLAMON                        </v>
          </cell>
          <cell r="C917" t="str">
            <v>4000cc</v>
          </cell>
          <cell r="D917" t="str">
            <v>P76</v>
          </cell>
          <cell r="E917">
            <v>17.024000000000001</v>
          </cell>
        </row>
        <row r="918">
          <cell r="B918" t="str">
            <v>Freg. con doble esucrridera  (LINEA PLASMADE) (MARMOL CULTIVADO)</v>
          </cell>
          <cell r="C918" t="str">
            <v xml:space="preserve"> u   </v>
          </cell>
          <cell r="D918" t="str">
            <v>P13</v>
          </cell>
          <cell r="E918">
            <v>94.8</v>
          </cell>
        </row>
        <row r="919">
          <cell r="B919" t="str">
            <v>Freg. con simple esurridera  (LINEA PLASMADE) (MARMOL CULTIVADO)</v>
          </cell>
          <cell r="C919" t="str">
            <v xml:space="preserve"> u   </v>
          </cell>
          <cell r="D919" t="str">
            <v>P13</v>
          </cell>
          <cell r="E919">
            <v>71.099999999999994</v>
          </cell>
        </row>
        <row r="920">
          <cell r="B920" t="str">
            <v>Freg. doble  (LINEA PLASMADE) (MARMOL CULTIVADO)</v>
          </cell>
          <cell r="C920" t="str">
            <v xml:space="preserve"> u   </v>
          </cell>
          <cell r="D920" t="str">
            <v>P13</v>
          </cell>
          <cell r="E920">
            <v>76.5</v>
          </cell>
        </row>
        <row r="921">
          <cell r="B921" t="str">
            <v>Freg. Simple  (LINEA PLASMADE) (MARMOL CULTIVADO)</v>
          </cell>
          <cell r="C921" t="str">
            <v xml:space="preserve"> u   </v>
          </cell>
          <cell r="D921" t="str">
            <v>P13</v>
          </cell>
          <cell r="E921">
            <v>52.1</v>
          </cell>
        </row>
        <row r="922">
          <cell r="B922" t="str">
            <v>Freg. Triple (LINEA PLASMADE) (MARMOL CULTIVADO)</v>
          </cell>
          <cell r="C922" t="str">
            <v xml:space="preserve"> u   </v>
          </cell>
          <cell r="D922" t="str">
            <v>P13</v>
          </cell>
          <cell r="E922">
            <v>101.3</v>
          </cell>
        </row>
        <row r="923">
          <cell r="B923" t="str">
            <v>Fregadero 8" Linea S.Bronx acrílica cromo</v>
          </cell>
          <cell r="C923" t="str">
            <v>u</v>
          </cell>
          <cell r="D923" t="str">
            <v>P39</v>
          </cell>
          <cell r="E923">
            <v>28.940800000000003</v>
          </cell>
        </row>
        <row r="924">
          <cell r="B924" t="str">
            <v>Fregadero 8" Linea S.Bronx metálica cromo</v>
          </cell>
          <cell r="C924" t="str">
            <v>u</v>
          </cell>
          <cell r="D924" t="str">
            <v>P39</v>
          </cell>
          <cell r="E924">
            <v>27.048000000000002</v>
          </cell>
        </row>
        <row r="925">
          <cell r="B925" t="str">
            <v>Fregadero de acero inoxidable (100x50) 1 pozo S/PALA</v>
          </cell>
          <cell r="C925" t="str">
            <v>u</v>
          </cell>
          <cell r="D925" t="str">
            <v>P90</v>
          </cell>
          <cell r="E925">
            <v>43.680000000000007</v>
          </cell>
        </row>
        <row r="926">
          <cell r="B926" t="str">
            <v>Fregadero de acero inoxidable (80x50) 1 pozo S/PALA</v>
          </cell>
          <cell r="C926" t="str">
            <v>u</v>
          </cell>
          <cell r="D926" t="str">
            <v>P90</v>
          </cell>
          <cell r="E926">
            <v>33.6</v>
          </cell>
        </row>
        <row r="927">
          <cell r="B927" t="str">
            <v xml:space="preserve">Fregadero de cocina 3 pozos de lujo FV (LINEA LUJO)               </v>
          </cell>
          <cell r="C927" t="str">
            <v xml:space="preserve"> u   </v>
          </cell>
          <cell r="D927" t="str">
            <v>P44</v>
          </cell>
          <cell r="E927">
            <v>437.75200000000007</v>
          </cell>
        </row>
        <row r="928">
          <cell r="B928" t="str">
            <v xml:space="preserve">Fregadero Linea Jazz cromo </v>
          </cell>
          <cell r="C928" t="str">
            <v>u</v>
          </cell>
          <cell r="D928" t="str">
            <v>P39</v>
          </cell>
          <cell r="E928">
            <v>47.465600000000009</v>
          </cell>
        </row>
        <row r="929">
          <cell r="B929" t="str">
            <v>Fregadero Linea Jazz cromo/oro</v>
          </cell>
          <cell r="C929" t="str">
            <v>u</v>
          </cell>
          <cell r="D929" t="str">
            <v>P39</v>
          </cell>
          <cell r="E929">
            <v>55.507200000000005</v>
          </cell>
        </row>
        <row r="930">
          <cell r="B930" t="str">
            <v xml:space="preserve">Fulminante  ordinario  # 8                            </v>
          </cell>
          <cell r="C930" t="str">
            <v>u</v>
          </cell>
          <cell r="D930" t="str">
            <v>P41</v>
          </cell>
          <cell r="E930">
            <v>0.17920000000000003</v>
          </cell>
        </row>
        <row r="931">
          <cell r="B931" t="str">
            <v xml:space="preserve">Fulminante eléctrico  instantáneo                     </v>
          </cell>
          <cell r="C931" t="str">
            <v xml:space="preserve"> u   </v>
          </cell>
          <cell r="D931" t="str">
            <v>P41</v>
          </cell>
          <cell r="E931">
            <v>2.7552000000000003</v>
          </cell>
        </row>
        <row r="932">
          <cell r="B932" t="str">
            <v xml:space="preserve">Fulminante eléctrico retardo  LP. (1 a 4 m. cable)                    </v>
          </cell>
          <cell r="C932" t="str">
            <v xml:space="preserve"> u   </v>
          </cell>
          <cell r="D932" t="str">
            <v>P41</v>
          </cell>
          <cell r="E932">
            <v>3.7408000000000001</v>
          </cell>
        </row>
        <row r="933">
          <cell r="B933" t="str">
            <v xml:space="preserve">Fulminante eléctrico retardo  MS.(1 a 4 m. cable)                    </v>
          </cell>
          <cell r="C933" t="str">
            <v xml:space="preserve"> u   </v>
          </cell>
          <cell r="D933" t="str">
            <v>P41</v>
          </cell>
          <cell r="E933">
            <v>4.0544000000000002</v>
          </cell>
        </row>
        <row r="934">
          <cell r="B934" t="str">
            <v>Fumigadora FUMI 22LL</v>
          </cell>
          <cell r="C934" t="str">
            <v>u</v>
          </cell>
          <cell r="D934" t="str">
            <v>P97</v>
          </cell>
          <cell r="E934">
            <v>40.655999999999999</v>
          </cell>
        </row>
        <row r="935">
          <cell r="B935" t="str">
            <v>Galval./ cielo raso-friso KUBIPARED e=0.45 mm</v>
          </cell>
          <cell r="C935" t="str">
            <v>m2</v>
          </cell>
          <cell r="D935" t="str">
            <v>P61</v>
          </cell>
          <cell r="E935">
            <v>9.2960000000000012</v>
          </cell>
        </row>
        <row r="936">
          <cell r="B936" t="str">
            <v>Galvanizado en caliente</v>
          </cell>
          <cell r="C936" t="str">
            <v>Kg</v>
          </cell>
          <cell r="E936">
            <v>0.6</v>
          </cell>
        </row>
        <row r="937">
          <cell r="B937" t="str">
            <v xml:space="preserve">Gasolina extra                                        </v>
          </cell>
          <cell r="C937" t="str">
            <v xml:space="preserve"> 4000cc</v>
          </cell>
          <cell r="D937" t="str">
            <v>P.O</v>
          </cell>
          <cell r="E937">
            <v>1.45</v>
          </cell>
        </row>
        <row r="938">
          <cell r="B938" t="str">
            <v xml:space="preserve">Gavión electrosoldado estandar   1x1x1                         </v>
          </cell>
          <cell r="C938" t="str">
            <v xml:space="preserve"> u   </v>
          </cell>
          <cell r="D938" t="str">
            <v>P55</v>
          </cell>
          <cell r="E938">
            <v>18.032000000000004</v>
          </cell>
        </row>
        <row r="939">
          <cell r="B939" t="str">
            <v xml:space="preserve">Gavión electrosoldado estandar   2x1x0.5                       </v>
          </cell>
          <cell r="C939" t="str">
            <v xml:space="preserve"> u   </v>
          </cell>
          <cell r="D939" t="str">
            <v>P55</v>
          </cell>
          <cell r="E939">
            <v>21.022400000000001</v>
          </cell>
        </row>
        <row r="940">
          <cell r="B940" t="str">
            <v xml:space="preserve">Gavión electrosoldado estandar   2x1x1                         </v>
          </cell>
          <cell r="C940" t="str">
            <v xml:space="preserve"> u   </v>
          </cell>
          <cell r="D940" t="str">
            <v>P55</v>
          </cell>
          <cell r="E940">
            <v>27.518400000000003</v>
          </cell>
        </row>
        <row r="941">
          <cell r="B941" t="str">
            <v xml:space="preserve">Gavión electrosoldado estandar  3x1x0.5                       </v>
          </cell>
          <cell r="C941" t="str">
            <v xml:space="preserve"> u   </v>
          </cell>
          <cell r="D941" t="str">
            <v>P55</v>
          </cell>
          <cell r="E941">
            <v>28.492800000000003</v>
          </cell>
        </row>
        <row r="942">
          <cell r="B942" t="str">
            <v xml:space="preserve">Gavión electrosoldado estandar  3x1x1                         </v>
          </cell>
          <cell r="C942" t="str">
            <v xml:space="preserve"> u   </v>
          </cell>
          <cell r="D942" t="str">
            <v>P55</v>
          </cell>
          <cell r="E942">
            <v>38.113600000000005</v>
          </cell>
        </row>
        <row r="943">
          <cell r="B943" t="str">
            <v xml:space="preserve">Gavión electrosoldado reforzado   2x1x0.5                      </v>
          </cell>
          <cell r="C943" t="str">
            <v xml:space="preserve"> u   </v>
          </cell>
          <cell r="D943" t="str">
            <v>P55</v>
          </cell>
          <cell r="E943">
            <v>24.315200000000004</v>
          </cell>
        </row>
        <row r="944">
          <cell r="B944" t="str">
            <v xml:space="preserve">Gavión electrosoldado reforzado   2x1x1                        </v>
          </cell>
          <cell r="C944" t="str">
            <v xml:space="preserve"> u   </v>
          </cell>
          <cell r="D944" t="str">
            <v>P55</v>
          </cell>
          <cell r="E944">
            <v>33.342400000000005</v>
          </cell>
        </row>
        <row r="945">
          <cell r="B945" t="str">
            <v xml:space="preserve">Gavión triple torsión 2x1x0.5                         </v>
          </cell>
          <cell r="C945" t="str">
            <v xml:space="preserve"> u   </v>
          </cell>
          <cell r="D945" t="str">
            <v>P55</v>
          </cell>
          <cell r="E945">
            <v>22.243200000000002</v>
          </cell>
        </row>
        <row r="946">
          <cell r="B946" t="str">
            <v xml:space="preserve">Gavión triple torsión 2x1x1                           </v>
          </cell>
          <cell r="C946" t="str">
            <v xml:space="preserve"> u   </v>
          </cell>
          <cell r="D946" t="str">
            <v>P55</v>
          </cell>
          <cell r="E946">
            <v>30.553600000000003</v>
          </cell>
        </row>
        <row r="947">
          <cell r="B947" t="str">
            <v xml:space="preserve">Gavión triple torsión 3x1x0.5                         </v>
          </cell>
          <cell r="C947" t="str">
            <v xml:space="preserve"> u   </v>
          </cell>
          <cell r="D947" t="str">
            <v>P55</v>
          </cell>
          <cell r="E947">
            <v>30.340800000000002</v>
          </cell>
        </row>
        <row r="948">
          <cell r="B948" t="str">
            <v xml:space="preserve">Gavión triple torsión 3x1x1                           </v>
          </cell>
          <cell r="C948" t="str">
            <v xml:space="preserve"> u   </v>
          </cell>
          <cell r="D948" t="str">
            <v>P55</v>
          </cell>
          <cell r="E948">
            <v>41.227200000000003</v>
          </cell>
        </row>
        <row r="949">
          <cell r="B949" t="str">
            <v>Geomalla Biaxial    BX-35   (39KN/m) 330 g/m2</v>
          </cell>
          <cell r="C949" t="str">
            <v>m2</v>
          </cell>
          <cell r="D949" t="str">
            <v>P19</v>
          </cell>
          <cell r="E949">
            <v>2.5535999999999999</v>
          </cell>
        </row>
        <row r="950">
          <cell r="B950" t="str">
            <v>Geomalla Biaxial    BX-65  (68KN/m) 520 g/m2</v>
          </cell>
          <cell r="C950" t="str">
            <v>m2</v>
          </cell>
          <cell r="D950" t="str">
            <v>P19</v>
          </cell>
          <cell r="E950">
            <v>3.6848000000000005</v>
          </cell>
        </row>
        <row r="951">
          <cell r="B951" t="str">
            <v>Geomalla Uniaxial  UX-100 (107KN/m) 430 g/m2</v>
          </cell>
          <cell r="C951" t="str">
            <v>m2</v>
          </cell>
          <cell r="D951" t="str">
            <v>P19</v>
          </cell>
          <cell r="E951">
            <v>3.4720000000000004</v>
          </cell>
        </row>
        <row r="952">
          <cell r="B952" t="str">
            <v>Geomalla Uniaxial  UX-165 (168KN/m) 620 g/m2</v>
          </cell>
          <cell r="C952" t="str">
            <v>m2</v>
          </cell>
          <cell r="D952" t="str">
            <v>P19</v>
          </cell>
          <cell r="E952">
            <v>5.6448000000000009</v>
          </cell>
        </row>
        <row r="953">
          <cell r="B953" t="str">
            <v>Geotextil FORTEX BX - 30 (1400 N) 220 g/m2</v>
          </cell>
          <cell r="C953" t="str">
            <v>m2</v>
          </cell>
          <cell r="D953" t="str">
            <v>P19</v>
          </cell>
          <cell r="E953">
            <v>1.3888</v>
          </cell>
        </row>
        <row r="954">
          <cell r="B954" t="str">
            <v>Geotextil FORTEX BX - 40 (1480 N) 230 g/m2</v>
          </cell>
          <cell r="C954" t="str">
            <v>m2</v>
          </cell>
          <cell r="D954" t="str">
            <v>P19</v>
          </cell>
          <cell r="E954">
            <v>1.5344000000000002</v>
          </cell>
        </row>
        <row r="955">
          <cell r="B955" t="str">
            <v>Geotextil FORTEX BX - 60 (2360 N) 280 g/m2</v>
          </cell>
          <cell r="C955" t="str">
            <v>m2</v>
          </cell>
          <cell r="D955" t="str">
            <v>P19</v>
          </cell>
          <cell r="E955">
            <v>2.3072000000000004</v>
          </cell>
        </row>
        <row r="956">
          <cell r="B956" t="str">
            <v>Geotextil FORTEX BX - 90 (1400 N) 450 g/m2</v>
          </cell>
          <cell r="C956" t="str">
            <v>m2</v>
          </cell>
          <cell r="D956" t="str">
            <v>P19</v>
          </cell>
          <cell r="E956">
            <v>3.5392000000000006</v>
          </cell>
        </row>
        <row r="957">
          <cell r="B957" t="str">
            <v>Geotextil PAVCO 1050 T</v>
          </cell>
          <cell r="C957" t="str">
            <v>m2</v>
          </cell>
          <cell r="D957" t="str">
            <v>P78</v>
          </cell>
          <cell r="E957">
            <v>0.72800000000000009</v>
          </cell>
        </row>
        <row r="958">
          <cell r="B958" t="str">
            <v xml:space="preserve">Geotextil PAVCO 1400 NT </v>
          </cell>
          <cell r="C958" t="str">
            <v>m2</v>
          </cell>
          <cell r="D958" t="str">
            <v>P78</v>
          </cell>
          <cell r="E958">
            <v>0.92960000000000009</v>
          </cell>
        </row>
        <row r="959">
          <cell r="B959" t="str">
            <v>Geotextil PAVCO 1400 T</v>
          </cell>
          <cell r="C959" t="str">
            <v>m2</v>
          </cell>
          <cell r="D959" t="str">
            <v>P78</v>
          </cell>
          <cell r="E959">
            <v>1.0080000000000002</v>
          </cell>
        </row>
        <row r="960">
          <cell r="B960" t="str">
            <v>Geotextil PAVCO 1600 NT</v>
          </cell>
          <cell r="C960" t="str">
            <v>m2</v>
          </cell>
          <cell r="D960" t="str">
            <v>P78</v>
          </cell>
          <cell r="E960">
            <v>1.0416000000000001</v>
          </cell>
        </row>
        <row r="961">
          <cell r="B961" t="str">
            <v>Geotextil PAVCO 1700 T</v>
          </cell>
          <cell r="C961" t="str">
            <v>m2</v>
          </cell>
          <cell r="D961" t="str">
            <v>P78</v>
          </cell>
          <cell r="E961">
            <v>1.1760000000000002</v>
          </cell>
        </row>
        <row r="962">
          <cell r="B962" t="str">
            <v>Geotextil PAVCO 2000 NT</v>
          </cell>
          <cell r="C962" t="str">
            <v>m2</v>
          </cell>
          <cell r="D962" t="str">
            <v>P78</v>
          </cell>
          <cell r="E962">
            <v>1.3440000000000001</v>
          </cell>
        </row>
        <row r="963">
          <cell r="B963" t="str">
            <v>Geotextil PAVCO 2100 T</v>
          </cell>
          <cell r="C963" t="str">
            <v>m2</v>
          </cell>
          <cell r="D963" t="str">
            <v>P78</v>
          </cell>
          <cell r="E963">
            <v>1.4560000000000002</v>
          </cell>
        </row>
        <row r="964">
          <cell r="B964" t="str">
            <v>Geotextil PAVCO 2400 T</v>
          </cell>
          <cell r="C964" t="str">
            <v>m2</v>
          </cell>
          <cell r="D964" t="str">
            <v>P78</v>
          </cell>
          <cell r="E964">
            <v>1.6576000000000002</v>
          </cell>
        </row>
        <row r="965">
          <cell r="B965" t="str">
            <v>Geotextil PAVCO 3000 NT</v>
          </cell>
          <cell r="C965" t="str">
            <v>m2</v>
          </cell>
          <cell r="D965" t="str">
            <v>P78</v>
          </cell>
          <cell r="E965">
            <v>1.9040000000000001</v>
          </cell>
        </row>
        <row r="966">
          <cell r="B966" t="str">
            <v>Geotextil PAVCO 4000 NT</v>
          </cell>
          <cell r="C966" t="str">
            <v>m2</v>
          </cell>
          <cell r="D966" t="str">
            <v>P78</v>
          </cell>
          <cell r="E966">
            <v>2.3520000000000003</v>
          </cell>
        </row>
        <row r="967">
          <cell r="B967" t="str">
            <v>Geotextil PAVCO 5000 NT</v>
          </cell>
          <cell r="C967" t="str">
            <v>m2</v>
          </cell>
          <cell r="D967" t="str">
            <v>P78</v>
          </cell>
          <cell r="E967">
            <v>2.9120000000000004</v>
          </cell>
        </row>
        <row r="968">
          <cell r="B968" t="str">
            <v>Groutex Blanco con arena</v>
          </cell>
          <cell r="C968" t="str">
            <v>kg</v>
          </cell>
          <cell r="D968" t="str">
            <v>P59</v>
          </cell>
          <cell r="E968">
            <v>0.4</v>
          </cell>
        </row>
        <row r="969">
          <cell r="B969" t="str">
            <v>Groutex Blanco sin arena</v>
          </cell>
          <cell r="C969" t="str">
            <v>kg</v>
          </cell>
          <cell r="D969" t="str">
            <v>P59</v>
          </cell>
          <cell r="E969">
            <v>0.41</v>
          </cell>
        </row>
        <row r="970">
          <cell r="B970" t="str">
            <v>Groutex Flow</v>
          </cell>
          <cell r="C970" t="str">
            <v>kg</v>
          </cell>
          <cell r="D970" t="str">
            <v>P59</v>
          </cell>
          <cell r="E970">
            <v>0.68500000000000005</v>
          </cell>
        </row>
        <row r="971">
          <cell r="B971" t="str">
            <v>Groutex Piso ( 19 colores)</v>
          </cell>
          <cell r="C971" t="str">
            <v>kg</v>
          </cell>
          <cell r="D971" t="str">
            <v>P59</v>
          </cell>
          <cell r="E971">
            <v>0.54500000000000004</v>
          </cell>
        </row>
        <row r="972">
          <cell r="B972" t="str">
            <v>Groutex Piso ( 5 colores)</v>
          </cell>
          <cell r="C972" t="str">
            <v>kg</v>
          </cell>
          <cell r="D972" t="str">
            <v>P59</v>
          </cell>
          <cell r="E972">
            <v>0.66</v>
          </cell>
        </row>
        <row r="973">
          <cell r="B973" t="str">
            <v>Groutex Regular ( 19 colores)</v>
          </cell>
          <cell r="C973" t="str">
            <v>kg</v>
          </cell>
          <cell r="D973" t="str">
            <v>P59</v>
          </cell>
          <cell r="E973">
            <v>0.56499999999999995</v>
          </cell>
        </row>
        <row r="974">
          <cell r="B974" t="str">
            <v>Groutex Regular ( 5 colores)</v>
          </cell>
          <cell r="C974" t="str">
            <v>kg</v>
          </cell>
          <cell r="D974" t="str">
            <v>P59</v>
          </cell>
          <cell r="E974">
            <v>0.755</v>
          </cell>
        </row>
        <row r="975">
          <cell r="B975" t="str">
            <v>Grupo bidet Linea Avanti cromo/oro</v>
          </cell>
          <cell r="C975" t="str">
            <v>u</v>
          </cell>
          <cell r="D975" t="str">
            <v>P39</v>
          </cell>
          <cell r="E975">
            <v>167.08160000000004</v>
          </cell>
        </row>
        <row r="976">
          <cell r="B976" t="str">
            <v>Guardianía para puesto de 12 horas</v>
          </cell>
          <cell r="C976" t="str">
            <v>u</v>
          </cell>
          <cell r="D976" t="str">
            <v>P105</v>
          </cell>
          <cell r="E976">
            <v>527.69177999999999</v>
          </cell>
        </row>
        <row r="977">
          <cell r="B977" t="str">
            <v>Guardianía para puesto de 24 horas</v>
          </cell>
          <cell r="C977" t="str">
            <v>u</v>
          </cell>
          <cell r="D977" t="str">
            <v>P105</v>
          </cell>
          <cell r="E977">
            <v>891.37125000000015</v>
          </cell>
        </row>
        <row r="978">
          <cell r="B978" t="str">
            <v>Guardianía para puesto de 8 horas</v>
          </cell>
          <cell r="C978" t="str">
            <v>u</v>
          </cell>
          <cell r="D978" t="str">
            <v>P105</v>
          </cell>
          <cell r="E978">
            <v>385.07238000000007</v>
          </cell>
        </row>
        <row r="979">
          <cell r="B979" t="str">
            <v>Herraje universal</v>
          </cell>
          <cell r="C979" t="str">
            <v>u</v>
          </cell>
          <cell r="D979" t="str">
            <v>P39</v>
          </cell>
          <cell r="E979">
            <v>5.7904000000000009</v>
          </cell>
        </row>
        <row r="980">
          <cell r="B980" t="str">
            <v>Hidrolimpia</v>
          </cell>
          <cell r="C980" t="str">
            <v>1000 cc</v>
          </cell>
          <cell r="D980" t="str">
            <v>P46</v>
          </cell>
          <cell r="E980">
            <v>4.2896000000000001</v>
          </cell>
        </row>
        <row r="981">
          <cell r="B981" t="str">
            <v>Hidromasaje 6 Jets, CR (LINEA PLASMADE) (MARMOL CULTIVADO)</v>
          </cell>
          <cell r="C981" t="str">
            <v xml:space="preserve"> u   </v>
          </cell>
          <cell r="D981" t="str">
            <v>P13</v>
          </cell>
          <cell r="E981">
            <v>843</v>
          </cell>
        </row>
        <row r="982">
          <cell r="B982" t="str">
            <v>Hidromasaje 6 Jets, DO (LINEA PLASMADE) (MARMOL CULTIVADO)</v>
          </cell>
          <cell r="C982" t="str">
            <v xml:space="preserve"> u   </v>
          </cell>
          <cell r="D982" t="str">
            <v>P13</v>
          </cell>
          <cell r="E982">
            <v>955</v>
          </cell>
        </row>
        <row r="983">
          <cell r="B983" t="str">
            <v>Hidromasaje 8 Jets, CR (LINEA PLASMADE) (MARMOL CULTIVADO)</v>
          </cell>
          <cell r="C983" t="str">
            <v xml:space="preserve"> u   </v>
          </cell>
          <cell r="D983" t="str">
            <v>P13</v>
          </cell>
          <cell r="E983">
            <v>899</v>
          </cell>
        </row>
        <row r="984">
          <cell r="B984" t="str">
            <v>Hidromasaje 8 Jets, DO (LINEA PLASMADE) (MARMOL CULTIVADO)</v>
          </cell>
          <cell r="C984" t="str">
            <v xml:space="preserve"> u   </v>
          </cell>
          <cell r="D984" t="str">
            <v>P13</v>
          </cell>
          <cell r="E984">
            <v>1011</v>
          </cell>
        </row>
        <row r="985">
          <cell r="B985" t="str">
            <v xml:space="preserve">Hidropega </v>
          </cell>
          <cell r="C985" t="str">
            <v>4000 cc</v>
          </cell>
          <cell r="D985" t="str">
            <v>P46</v>
          </cell>
          <cell r="E985">
            <v>19.8688</v>
          </cell>
        </row>
        <row r="986">
          <cell r="B986" t="str">
            <v xml:space="preserve">Hidropega </v>
          </cell>
          <cell r="C986" t="str">
            <v>1000 cc</v>
          </cell>
          <cell r="D986" t="str">
            <v>P46</v>
          </cell>
          <cell r="E986">
            <v>5.7232000000000012</v>
          </cell>
        </row>
        <row r="987">
          <cell r="B987" t="str">
            <v>Hipoclorito de calcio - Caneca de 2.5 kg</v>
          </cell>
          <cell r="C987" t="str">
            <v>u</v>
          </cell>
          <cell r="D987" t="str">
            <v>P2</v>
          </cell>
          <cell r="E987">
            <v>13.3</v>
          </cell>
        </row>
        <row r="988">
          <cell r="B988" t="str">
            <v>Horizón Edge  (44 onzas) PP</v>
          </cell>
          <cell r="C988" t="str">
            <v>m2</v>
          </cell>
          <cell r="D988" t="str">
            <v>P7</v>
          </cell>
          <cell r="E988">
            <v>19.297600000000003</v>
          </cell>
        </row>
        <row r="989">
          <cell r="B989" t="str">
            <v>Hormigon de 140kg/cm2</v>
          </cell>
          <cell r="C989" t="str">
            <v>m3</v>
          </cell>
          <cell r="E989">
            <v>59.123388800000001</v>
          </cell>
        </row>
        <row r="990">
          <cell r="B990" t="str">
            <v>Hormigon de 210kg/cm2</v>
          </cell>
          <cell r="C990" t="str">
            <v>m3</v>
          </cell>
          <cell r="E990">
            <v>65.95202359999999</v>
          </cell>
        </row>
        <row r="991">
          <cell r="B991" t="str">
            <v>Imperglas 4000 verde (fibra de vidrio) p=4.3 kg/m2</v>
          </cell>
          <cell r="C991" t="str">
            <v>10 m</v>
          </cell>
          <cell r="D991" t="str">
            <v>P23</v>
          </cell>
          <cell r="E991">
            <v>5.6000000000000005</v>
          </cell>
        </row>
        <row r="992">
          <cell r="B992" t="str">
            <v>Imperial  (23 onzas) PP</v>
          </cell>
          <cell r="C992" t="str">
            <v>m2</v>
          </cell>
          <cell r="D992" t="str">
            <v>P7</v>
          </cell>
          <cell r="E992">
            <v>8.7360000000000007</v>
          </cell>
        </row>
        <row r="993">
          <cell r="B993" t="str">
            <v xml:space="preserve">Impermeab.asfáltico IGOL DENSO (1 kg/m2)              </v>
          </cell>
          <cell r="C993" t="str">
            <v xml:space="preserve"> kg  </v>
          </cell>
          <cell r="D993" t="str">
            <v>P92</v>
          </cell>
          <cell r="E993">
            <v>1.9666666666666668</v>
          </cell>
        </row>
        <row r="994">
          <cell r="B994" t="str">
            <v xml:space="preserve">Impermeab.para Hormigón /Plastocrete  DM              </v>
          </cell>
          <cell r="C994" t="str">
            <v xml:space="preserve"> kg  </v>
          </cell>
          <cell r="D994" t="str">
            <v>P92</v>
          </cell>
          <cell r="E994">
            <v>1.17</v>
          </cell>
        </row>
        <row r="995">
          <cell r="B995" t="str">
            <v xml:space="preserve">Impermeab.revestimiento flexib. BITUFLEX NEGRO           </v>
          </cell>
          <cell r="C995" t="str">
            <v xml:space="preserve"> Lt  </v>
          </cell>
          <cell r="D995" t="str">
            <v>P93</v>
          </cell>
          <cell r="E995">
            <v>2.6</v>
          </cell>
        </row>
        <row r="996">
          <cell r="B996" t="str">
            <v xml:space="preserve">Impermeabilizante  Hidroseal  (MAXISEAL)  10 Kg                 </v>
          </cell>
          <cell r="C996" t="str">
            <v xml:space="preserve"> Kg  </v>
          </cell>
          <cell r="D996" t="str">
            <v>P59</v>
          </cell>
          <cell r="E996">
            <v>0.97599999999999998</v>
          </cell>
        </row>
        <row r="997">
          <cell r="B997" t="str">
            <v>Impermeabilizante para hormigón Impersan DM</v>
          </cell>
          <cell r="C997" t="str">
            <v xml:space="preserve">4 kg  </v>
          </cell>
          <cell r="D997" t="str">
            <v>P3</v>
          </cell>
          <cell r="E997">
            <v>4.03</v>
          </cell>
        </row>
        <row r="998">
          <cell r="B998" t="str">
            <v xml:space="preserve">Impermeabilizante para morteros /Sika 1               </v>
          </cell>
          <cell r="C998" t="str">
            <v xml:space="preserve"> kg  </v>
          </cell>
          <cell r="D998" t="str">
            <v>P92</v>
          </cell>
          <cell r="E998">
            <v>1.08</v>
          </cell>
        </row>
        <row r="999">
          <cell r="B999" t="str">
            <v>Impermeabilizante para morteros Aditec - 1</v>
          </cell>
          <cell r="C999" t="str">
            <v xml:space="preserve">2 kg  </v>
          </cell>
          <cell r="D999" t="str">
            <v>P3</v>
          </cell>
          <cell r="E999">
            <v>1.97</v>
          </cell>
        </row>
        <row r="1000">
          <cell r="B1000" t="str">
            <v>Impermeabilizante para morteros Inbetón - 50</v>
          </cell>
          <cell r="C1000" t="str">
            <v xml:space="preserve"> kg  </v>
          </cell>
          <cell r="D1000" t="str">
            <v>P3</v>
          </cell>
          <cell r="E1000">
            <v>3.15</v>
          </cell>
        </row>
        <row r="1001">
          <cell r="B1001" t="str">
            <v>Impermeabilizante Sellador Imperseal</v>
          </cell>
          <cell r="C1001" t="str">
            <v>lt</v>
          </cell>
          <cell r="D1001" t="str">
            <v>P93</v>
          </cell>
          <cell r="E1001">
            <v>0.71</v>
          </cell>
        </row>
        <row r="1002">
          <cell r="B1002" t="str">
            <v>IMPERSEAL (impermeabilizante)</v>
          </cell>
          <cell r="C1002" t="str">
            <v>4000 cc</v>
          </cell>
          <cell r="D1002" t="str">
            <v>P75</v>
          </cell>
          <cell r="E1002">
            <v>17.561600000000002</v>
          </cell>
        </row>
        <row r="1003">
          <cell r="B1003" t="str">
            <v xml:space="preserve">Imprimante   impermeab.    KUPREX                     </v>
          </cell>
          <cell r="C1003" t="str">
            <v xml:space="preserve"> 4 Kg</v>
          </cell>
          <cell r="D1003" t="str">
            <v>P56</v>
          </cell>
          <cell r="E1003">
            <v>8.9600000000000009</v>
          </cell>
        </row>
        <row r="1004">
          <cell r="B1004" t="str">
            <v xml:space="preserve">Imprimante impermeab. TERROTEX CI                     </v>
          </cell>
          <cell r="C1004" t="str">
            <v xml:space="preserve"> 4 Kg</v>
          </cell>
          <cell r="D1004" t="str">
            <v>P56</v>
          </cell>
          <cell r="E1004">
            <v>8.5120000000000005</v>
          </cell>
        </row>
        <row r="1005">
          <cell r="B1005" t="str">
            <v xml:space="preserve">Imprimante pegante      PEGABITUM                     </v>
          </cell>
          <cell r="C1005" t="str">
            <v>20 Kg</v>
          </cell>
          <cell r="D1005" t="str">
            <v>P56</v>
          </cell>
          <cell r="E1005">
            <v>26.88</v>
          </cell>
        </row>
        <row r="1006">
          <cell r="B1006" t="str">
            <v xml:space="preserve">Imprimante pegante p/techados POLIBREA                </v>
          </cell>
          <cell r="C1006" t="str">
            <v xml:space="preserve"> 20 Kg</v>
          </cell>
          <cell r="D1006" t="str">
            <v>P23</v>
          </cell>
          <cell r="E1006">
            <v>21.167999999999999</v>
          </cell>
        </row>
        <row r="1007">
          <cell r="B1007" t="str">
            <v>Inodoro Adriática elongado blanco FV (LINEA INTERMEDIA)</v>
          </cell>
          <cell r="C1007" t="str">
            <v xml:space="preserve"> u   </v>
          </cell>
          <cell r="D1007" t="str">
            <v>P44</v>
          </cell>
          <cell r="E1007">
            <v>213.48320000000004</v>
          </cell>
        </row>
        <row r="1008">
          <cell r="B1008" t="str">
            <v>Inodoro Adriática elongado color suaves FV (LINEA INTERMEDIA)</v>
          </cell>
          <cell r="C1008" t="str">
            <v xml:space="preserve"> u   </v>
          </cell>
          <cell r="D1008" t="str">
            <v>P44</v>
          </cell>
          <cell r="E1008">
            <v>149.2064</v>
          </cell>
        </row>
        <row r="1009">
          <cell r="B1009" t="str">
            <v>Inodoro Diamante (LINEA PLASMADE) (MARMOL CULTIVADO)</v>
          </cell>
          <cell r="C1009" t="str">
            <v xml:space="preserve"> u   </v>
          </cell>
          <cell r="D1009" t="str">
            <v>P13</v>
          </cell>
          <cell r="E1009">
            <v>404.7</v>
          </cell>
        </row>
        <row r="1010">
          <cell r="B1010" t="str">
            <v xml:space="preserve">Inodoro Firenze standard Blanco FV (LINEA ECONOMICA)                    </v>
          </cell>
          <cell r="C1010" t="str">
            <v xml:space="preserve"> u   </v>
          </cell>
          <cell r="D1010" t="str">
            <v>P44</v>
          </cell>
          <cell r="E1010">
            <v>62.339200000000005</v>
          </cell>
        </row>
        <row r="1011">
          <cell r="B1011" t="str">
            <v>Inodoro Fluxómetro Toto (LINEA PLASMADE) (MARMOL CULTIVADO)</v>
          </cell>
          <cell r="C1011" t="str">
            <v xml:space="preserve"> u   </v>
          </cell>
          <cell r="D1011" t="str">
            <v>P13</v>
          </cell>
          <cell r="E1011">
            <v>148.84</v>
          </cell>
        </row>
        <row r="1012">
          <cell r="B1012" t="str">
            <v>Inodoro Jade (LINEA PLASMADE) (MARMOL CULTIVADO)</v>
          </cell>
          <cell r="C1012" t="str">
            <v xml:space="preserve"> u   </v>
          </cell>
          <cell r="D1012" t="str">
            <v>P13</v>
          </cell>
          <cell r="E1012">
            <v>426.9</v>
          </cell>
        </row>
        <row r="1013">
          <cell r="B1013" t="str">
            <v xml:space="preserve">Inodoro Lido plus Blanco FV (LINEA ECONOMICA)                             </v>
          </cell>
          <cell r="C1013" t="str">
            <v xml:space="preserve"> u   </v>
          </cell>
          <cell r="D1013" t="str">
            <v>P44</v>
          </cell>
          <cell r="E1013">
            <v>52.147200000000005</v>
          </cell>
        </row>
        <row r="1014">
          <cell r="B1014" t="str">
            <v xml:space="preserve">Inodoro Lido standard Blanco FV (LINEA ECONOMICA)                             </v>
          </cell>
          <cell r="C1014" t="str">
            <v xml:space="preserve"> u   </v>
          </cell>
          <cell r="D1014" t="str">
            <v>P44</v>
          </cell>
          <cell r="E1014">
            <v>57.444800000000008</v>
          </cell>
        </row>
        <row r="1015">
          <cell r="B1015" t="str">
            <v>Inodoro Monarca (LINEA PLASMADE) (MARMOL CULTIVADO)</v>
          </cell>
          <cell r="C1015" t="str">
            <v xml:space="preserve"> u   </v>
          </cell>
          <cell r="D1015" t="str">
            <v>P13</v>
          </cell>
          <cell r="E1015">
            <v>283.60000000000002</v>
          </cell>
        </row>
        <row r="1016">
          <cell r="B1016" t="str">
            <v>Inodoro Opalo (LINEA PLASMADE) (MARMOL CULTIVADO)</v>
          </cell>
          <cell r="C1016" t="str">
            <v xml:space="preserve"> u   </v>
          </cell>
          <cell r="D1016" t="str">
            <v>P13</v>
          </cell>
          <cell r="E1016">
            <v>295.7</v>
          </cell>
        </row>
        <row r="1017">
          <cell r="B1017" t="str">
            <v>Inodoro Rubí (LINEA PLASMADE) (MARMOL CULTIVADO)</v>
          </cell>
          <cell r="C1017" t="str">
            <v xml:space="preserve"> u   </v>
          </cell>
          <cell r="D1017" t="str">
            <v>P13</v>
          </cell>
          <cell r="E1017">
            <v>295.7</v>
          </cell>
        </row>
        <row r="1018">
          <cell r="B1018" t="str">
            <v xml:space="preserve">Inodoro Torino elongado Blanco FV (LINEA INTERMEDIA)                            </v>
          </cell>
          <cell r="C1018" t="str">
            <v xml:space="preserve"> u   </v>
          </cell>
          <cell r="D1018" t="str">
            <v>P44</v>
          </cell>
          <cell r="E1018">
            <v>198.44160000000002</v>
          </cell>
        </row>
        <row r="1019">
          <cell r="B1019" t="str">
            <v>Inodoro Torino elongado Colores Suaves FV (LINEA INTERMEDIA)</v>
          </cell>
          <cell r="C1019" t="str">
            <v xml:space="preserve"> u   </v>
          </cell>
          <cell r="D1019" t="str">
            <v>P44</v>
          </cell>
          <cell r="E1019">
            <v>134.22080000000003</v>
          </cell>
        </row>
        <row r="1020">
          <cell r="B1020" t="str">
            <v>Inodoro Ultimate Toto (LINEA PLASMADE) (MARMOL CULTIVADO)</v>
          </cell>
          <cell r="C1020" t="str">
            <v xml:space="preserve"> u   </v>
          </cell>
          <cell r="D1020" t="str">
            <v>P13</v>
          </cell>
          <cell r="E1020">
            <v>563.79999999999995</v>
          </cell>
        </row>
        <row r="1021">
          <cell r="B1021" t="str">
            <v>Inodoro Victoria blanco FV (LINEA DE LUJO)</v>
          </cell>
          <cell r="C1021" t="str">
            <v xml:space="preserve"> u   </v>
          </cell>
          <cell r="D1021" t="str">
            <v>P44</v>
          </cell>
          <cell r="E1021">
            <v>239.23200000000003</v>
          </cell>
        </row>
        <row r="1022">
          <cell r="B1022" t="str">
            <v>Inodoro Victoria colores bone y gris (LINEA DE LUJO)</v>
          </cell>
          <cell r="C1022" t="str">
            <v xml:space="preserve"> u   </v>
          </cell>
          <cell r="D1022" t="str">
            <v>P44</v>
          </cell>
          <cell r="E1022">
            <v>263.16640000000001</v>
          </cell>
        </row>
        <row r="1023">
          <cell r="B1023" t="str">
            <v xml:space="preserve">Instalacion GPT 12 AWG </v>
          </cell>
          <cell r="C1023" t="str">
            <v>m</v>
          </cell>
          <cell r="D1023" t="str">
            <v>P108</v>
          </cell>
          <cell r="E1023">
            <v>0.48742400000000002</v>
          </cell>
        </row>
        <row r="1024">
          <cell r="B1024" t="str">
            <v xml:space="preserve">Instalacion GPT 14 AWG </v>
          </cell>
          <cell r="C1024" t="str">
            <v>m</v>
          </cell>
          <cell r="D1024" t="str">
            <v>P108</v>
          </cell>
          <cell r="E1024">
            <v>0.31259200000000004</v>
          </cell>
        </row>
        <row r="1025">
          <cell r="B1025" t="str">
            <v xml:space="preserve">Instalacion TFF 16 AWG </v>
          </cell>
          <cell r="C1025" t="str">
            <v>m</v>
          </cell>
          <cell r="D1025" t="str">
            <v>P108</v>
          </cell>
          <cell r="E1025">
            <v>0.14672000000000002</v>
          </cell>
        </row>
        <row r="1026">
          <cell r="B1026" t="str">
            <v>Interruptor doble c/luz piloto LUMINEX CLASICA</v>
          </cell>
          <cell r="C1026" t="str">
            <v xml:space="preserve"> u   </v>
          </cell>
          <cell r="D1026" t="str">
            <v>P68</v>
          </cell>
          <cell r="E1026">
            <v>3.9872000000000005</v>
          </cell>
        </row>
        <row r="1027">
          <cell r="B1027" t="str">
            <v>Interruptor simple c/luz piloto LUMINEX CLASICA</v>
          </cell>
          <cell r="C1027" t="str">
            <v xml:space="preserve"> u   </v>
          </cell>
          <cell r="D1027" t="str">
            <v>P68</v>
          </cell>
          <cell r="E1027">
            <v>2.5872000000000002</v>
          </cell>
        </row>
        <row r="1028">
          <cell r="B1028" t="str">
            <v>Interruptor triple c/luz piloto LUMINEX CLASICA</v>
          </cell>
          <cell r="C1028" t="str">
            <v xml:space="preserve"> u   </v>
          </cell>
          <cell r="D1028" t="str">
            <v>P68</v>
          </cell>
          <cell r="E1028">
            <v>5.3872</v>
          </cell>
        </row>
        <row r="1029">
          <cell r="B1029" t="str">
            <v>Interruptor unipolar sobrepuesto VETO</v>
          </cell>
          <cell r="C1029" t="str">
            <v xml:space="preserve"> u   </v>
          </cell>
          <cell r="D1029" t="str">
            <v>P68</v>
          </cell>
          <cell r="E1029">
            <v>0.56000000000000005</v>
          </cell>
        </row>
        <row r="1030">
          <cell r="B1030" t="str">
            <v>Interruptor+tomacorriente LUMINEX CLASICA</v>
          </cell>
          <cell r="C1030" t="str">
            <v xml:space="preserve"> u   </v>
          </cell>
          <cell r="D1030" t="str">
            <v>P68</v>
          </cell>
          <cell r="E1030">
            <v>5.3872</v>
          </cell>
        </row>
        <row r="1031">
          <cell r="B1031" t="str">
            <v>Intervinil mate látex lavable</v>
          </cell>
          <cell r="C1031" t="str">
            <v xml:space="preserve">4000 cc </v>
          </cell>
          <cell r="D1031" t="str">
            <v>P25</v>
          </cell>
          <cell r="E1031">
            <v>12.7</v>
          </cell>
        </row>
        <row r="1032">
          <cell r="B1032" t="str">
            <v xml:space="preserve">Inyectores PARA PISCINA 1 1/2"                             </v>
          </cell>
          <cell r="C1032" t="str">
            <v xml:space="preserve"> u   </v>
          </cell>
          <cell r="D1032" t="str">
            <v>P2</v>
          </cell>
          <cell r="E1032">
            <v>4.4800000000000004</v>
          </cell>
        </row>
        <row r="1033">
          <cell r="B1033" t="str">
            <v xml:space="preserve">Jgo. completo accesorios FV Coll. Stylo cromo (L LUJO)         </v>
          </cell>
          <cell r="C1033" t="str">
            <v xml:space="preserve"> u   </v>
          </cell>
          <cell r="D1033" t="str">
            <v>P44</v>
          </cell>
          <cell r="E1033">
            <v>130.45760000000001</v>
          </cell>
        </row>
        <row r="1034">
          <cell r="B1034" t="str">
            <v xml:space="preserve">Jgo. de ducha-tina transferencia KROMUS cromo(L.LUJO)          </v>
          </cell>
          <cell r="C1034" t="str">
            <v xml:space="preserve"> u   </v>
          </cell>
          <cell r="D1034" t="str">
            <v>P44</v>
          </cell>
          <cell r="E1034">
            <v>215.27520000000004</v>
          </cell>
        </row>
        <row r="1035">
          <cell r="B1035" t="str">
            <v>Jgo. ducha - tina con transferencia FUTURA (L INTERM)</v>
          </cell>
          <cell r="C1035" t="str">
            <v xml:space="preserve"> u   </v>
          </cell>
          <cell r="D1035" t="str">
            <v>P44</v>
          </cell>
          <cell r="E1035">
            <v>64.467200000000005</v>
          </cell>
        </row>
        <row r="1036">
          <cell r="B1036" t="str">
            <v xml:space="preserve">Juego 2 llave angular y 2 tubo abasto lavabo          </v>
          </cell>
          <cell r="C1036" t="str">
            <v xml:space="preserve"> u   </v>
          </cell>
          <cell r="D1036" t="str">
            <v>P44</v>
          </cell>
          <cell r="E1036">
            <v>13.1936</v>
          </cell>
        </row>
        <row r="1037">
          <cell r="B1037" t="str">
            <v>Juego de accesorios Aplique (LINEA PLASMADE) (MARMOL CULTIVADO)</v>
          </cell>
          <cell r="C1037" t="str">
            <v xml:space="preserve"> u   </v>
          </cell>
          <cell r="D1037" t="str">
            <v>P13</v>
          </cell>
          <cell r="E1037">
            <v>45</v>
          </cell>
        </row>
        <row r="1038">
          <cell r="B1038" t="str">
            <v>Juego de accesorios Grande (LINEA PLASMADE) (MARMOL CULTIVADO)</v>
          </cell>
          <cell r="C1038" t="str">
            <v xml:space="preserve"> u   </v>
          </cell>
          <cell r="D1038" t="str">
            <v>P13</v>
          </cell>
          <cell r="E1038">
            <v>45</v>
          </cell>
        </row>
        <row r="1039">
          <cell r="B1039" t="str">
            <v>Juego de accesorios Jade (LINEA PLASMADE) (MARMOL CULTIVADO)</v>
          </cell>
          <cell r="C1039" t="str">
            <v xml:space="preserve"> u   </v>
          </cell>
          <cell r="D1039" t="str">
            <v>P13</v>
          </cell>
          <cell r="E1039">
            <v>51.1</v>
          </cell>
        </row>
        <row r="1040">
          <cell r="B1040" t="str">
            <v xml:space="preserve">Juego de bidet FUTURA cromo (LINEA INTERMEDIA)                          </v>
          </cell>
          <cell r="C1040" t="str">
            <v xml:space="preserve"> u   </v>
          </cell>
          <cell r="D1040" t="str">
            <v>P44</v>
          </cell>
          <cell r="E1040">
            <v>100.97920000000001</v>
          </cell>
        </row>
        <row r="1041">
          <cell r="B1041" t="str">
            <v xml:space="preserve">Juego de bidet KROMUS cromo (LINEA DE LUJO)                               </v>
          </cell>
          <cell r="C1041" t="str">
            <v xml:space="preserve"> u   </v>
          </cell>
          <cell r="D1041" t="str">
            <v>P44</v>
          </cell>
          <cell r="E1041">
            <v>58.408000000000001</v>
          </cell>
        </row>
        <row r="1042">
          <cell r="B1042" t="str">
            <v xml:space="preserve">Juego de ducha Tornado Cristal  (LINEA ECONOMICA)                      </v>
          </cell>
          <cell r="C1042" t="str">
            <v xml:space="preserve"> u   </v>
          </cell>
          <cell r="D1042" t="str">
            <v>P44</v>
          </cell>
          <cell r="E1042">
            <v>49.067200000000007</v>
          </cell>
        </row>
        <row r="1043">
          <cell r="B1043" t="str">
            <v>Juego de lavamanos pistón 8" FUTURA (LINEA INTERMEDIA)</v>
          </cell>
          <cell r="C1043" t="str">
            <v xml:space="preserve"> u   </v>
          </cell>
          <cell r="D1043" t="str">
            <v>P44</v>
          </cell>
          <cell r="E1043">
            <v>81.816000000000003</v>
          </cell>
        </row>
        <row r="1044">
          <cell r="B1044" t="str">
            <v xml:space="preserve">Juego de lavamanos pistón 8" KROMUS cromo (LINEA DE LUJO)                </v>
          </cell>
          <cell r="C1044" t="str">
            <v xml:space="preserve"> u   </v>
          </cell>
          <cell r="D1044" t="str">
            <v>P44</v>
          </cell>
          <cell r="E1044">
            <v>176.88160000000002</v>
          </cell>
        </row>
        <row r="1045">
          <cell r="B1045" t="str">
            <v xml:space="preserve">Juego de mesa con ducha p/cocina FUTURA (LINEA INTERMEDIA)          </v>
          </cell>
          <cell r="C1045" t="str">
            <v xml:space="preserve"> u   </v>
          </cell>
          <cell r="D1045" t="str">
            <v>P44</v>
          </cell>
          <cell r="E1045">
            <v>84.156800000000004</v>
          </cell>
        </row>
        <row r="1046">
          <cell r="B1046" t="str">
            <v xml:space="preserve">Juego de mesa con ducha p/cocina KROMUS (LINEA DE LUJO)              </v>
          </cell>
          <cell r="C1046" t="str">
            <v xml:space="preserve"> u   </v>
          </cell>
          <cell r="D1046" t="str">
            <v>P44</v>
          </cell>
          <cell r="E1046">
            <v>129.48320000000001</v>
          </cell>
        </row>
        <row r="1047">
          <cell r="B1047" t="str">
            <v xml:space="preserve">Juego de mesa p/cocina 8"  Tornado  Cristal (LINEA ECONOMICA)            </v>
          </cell>
          <cell r="C1047" t="str">
            <v xml:space="preserve"> u   </v>
          </cell>
          <cell r="D1047" t="str">
            <v>P44</v>
          </cell>
          <cell r="E1047">
            <v>36.668800000000005</v>
          </cell>
        </row>
        <row r="1048">
          <cell r="B1048" t="str">
            <v xml:space="preserve">Juego de mesa para cocina FUTURA (LINEA INTERMEDIA)                      </v>
          </cell>
          <cell r="C1048" t="str">
            <v xml:space="preserve"> u   </v>
          </cell>
          <cell r="D1048" t="str">
            <v>P44</v>
          </cell>
          <cell r="E1048">
            <v>69.204800000000006</v>
          </cell>
        </row>
        <row r="1049">
          <cell r="B1049" t="str">
            <v xml:space="preserve">Juego de mesa para cocina KROMUS cromo (LINEA DE LUJO)                    </v>
          </cell>
          <cell r="C1049" t="str">
            <v xml:space="preserve"> u   </v>
          </cell>
          <cell r="D1049" t="str">
            <v>P44</v>
          </cell>
          <cell r="E1049">
            <v>107.6992</v>
          </cell>
        </row>
        <row r="1050">
          <cell r="B1050" t="str">
            <v xml:space="preserve">Juego llave angular y tubo abasto inodoro            </v>
          </cell>
          <cell r="C1050" t="str">
            <v xml:space="preserve"> u   </v>
          </cell>
          <cell r="D1050" t="str">
            <v>P44</v>
          </cell>
          <cell r="E1050">
            <v>6.708800000000001</v>
          </cell>
        </row>
        <row r="1051">
          <cell r="B1051" t="str">
            <v xml:space="preserve">Juntas Adiband PVC 10 cm.  (0.66 kg/m)                </v>
          </cell>
          <cell r="C1051" t="str">
            <v xml:space="preserve"> m   </v>
          </cell>
          <cell r="D1051" t="str">
            <v>P3</v>
          </cell>
          <cell r="E1051">
            <v>3.73</v>
          </cell>
        </row>
        <row r="1052">
          <cell r="B1052" t="str">
            <v xml:space="preserve">Juntas Adiband PVC 15 cm.  (1.06 kg/m)                </v>
          </cell>
          <cell r="C1052" t="str">
            <v xml:space="preserve"> m   </v>
          </cell>
          <cell r="D1052" t="str">
            <v>P3</v>
          </cell>
          <cell r="E1052">
            <v>4.84</v>
          </cell>
        </row>
        <row r="1053">
          <cell r="B1053" t="str">
            <v xml:space="preserve">Juntas Adiband PVC 18 cm.  (1.35 kg/m)                </v>
          </cell>
          <cell r="C1053" t="str">
            <v xml:space="preserve"> m   </v>
          </cell>
          <cell r="D1053" t="str">
            <v>P3</v>
          </cell>
          <cell r="E1053">
            <v>7.37</v>
          </cell>
        </row>
        <row r="1054">
          <cell r="B1054" t="str">
            <v xml:space="preserve">Juntas Adiband PVC 23 cm.  (1.82 kg/m)                </v>
          </cell>
          <cell r="C1054" t="str">
            <v xml:space="preserve"> m   </v>
          </cell>
          <cell r="D1054" t="str">
            <v>P3</v>
          </cell>
          <cell r="E1054">
            <v>9.6199999999999992</v>
          </cell>
        </row>
        <row r="1055">
          <cell r="B1055" t="str">
            <v xml:space="preserve">Juntas MASIJUNT. 15mm                                 </v>
          </cell>
          <cell r="C1055" t="str">
            <v xml:space="preserve"> m   </v>
          </cell>
          <cell r="D1055" t="str">
            <v>P56</v>
          </cell>
          <cell r="E1055">
            <v>0.56000000000000005</v>
          </cell>
        </row>
        <row r="1056">
          <cell r="B1056" t="str">
            <v xml:space="preserve">Juntas MASIJUNT. 40mm                                 </v>
          </cell>
          <cell r="C1056" t="str">
            <v xml:space="preserve"> m   </v>
          </cell>
          <cell r="D1056" t="str">
            <v>P56</v>
          </cell>
          <cell r="E1056">
            <v>1.4</v>
          </cell>
        </row>
        <row r="1057">
          <cell r="B1057" t="str">
            <v>Koraza látex para exteriores</v>
          </cell>
          <cell r="C1057" t="str">
            <v>4000 cc</v>
          </cell>
          <cell r="D1057" t="str">
            <v>P25</v>
          </cell>
          <cell r="E1057">
            <v>20.440000000000001</v>
          </cell>
        </row>
        <row r="1058">
          <cell r="B1058" t="str">
            <v>Kubilosa e=0.65mm plac colabor a.util1000 mm</v>
          </cell>
          <cell r="C1058" t="str">
            <v>m2</v>
          </cell>
          <cell r="D1058" t="str">
            <v>P61</v>
          </cell>
          <cell r="E1058">
            <v>9.4102399999999999</v>
          </cell>
        </row>
        <row r="1059">
          <cell r="B1059" t="str">
            <v>Kubilosa e=0.70mm plac colabor a.util1000 mm</v>
          </cell>
          <cell r="C1059" t="str">
            <v>m2</v>
          </cell>
          <cell r="D1059" t="str">
            <v>P61</v>
          </cell>
          <cell r="E1059">
            <v>10.080000000000002</v>
          </cell>
        </row>
        <row r="1060">
          <cell r="B1060" t="str">
            <v>Kubilosa e=0.76mm plac colabor a.util1000 mm</v>
          </cell>
          <cell r="C1060" t="str">
            <v>m2</v>
          </cell>
          <cell r="D1060" t="str">
            <v>P61</v>
          </cell>
          <cell r="E1060">
            <v>10.859520000000002</v>
          </cell>
        </row>
        <row r="1061">
          <cell r="B1061" t="str">
            <v xml:space="preserve">Kubimil ancho util1030mm e=0.35 galvalume </v>
          </cell>
          <cell r="C1061" t="str">
            <v xml:space="preserve"> m2  </v>
          </cell>
          <cell r="D1061" t="str">
            <v>P61</v>
          </cell>
          <cell r="E1061">
            <v>5.4499200000000005</v>
          </cell>
        </row>
        <row r="1062">
          <cell r="B1062" t="str">
            <v>Kubimil ancho util1030mm e=0.35 prepintado</v>
          </cell>
          <cell r="C1062" t="str">
            <v xml:space="preserve"> m2  </v>
          </cell>
          <cell r="D1062" t="str">
            <v>P61</v>
          </cell>
          <cell r="E1062">
            <v>7.3360000000000003</v>
          </cell>
        </row>
        <row r="1063">
          <cell r="B1063" t="str">
            <v xml:space="preserve">Kubimil ancho util1030mm e=0.40 galvalume </v>
          </cell>
          <cell r="C1063" t="str">
            <v xml:space="preserve"> m2  </v>
          </cell>
          <cell r="D1063" t="str">
            <v>P61</v>
          </cell>
          <cell r="E1063">
            <v>5.7702400000000003</v>
          </cell>
        </row>
        <row r="1064">
          <cell r="B1064" t="str">
            <v>Kubimil ancho util1030mm e=0.40 prepintado</v>
          </cell>
          <cell r="C1064" t="str">
            <v xml:space="preserve"> m2  </v>
          </cell>
          <cell r="D1064" t="str">
            <v>P61</v>
          </cell>
          <cell r="E1064">
            <v>9.0697600000000023</v>
          </cell>
        </row>
        <row r="1065">
          <cell r="B1065" t="str">
            <v xml:space="preserve">Kubimil ancho util1030mm e=0.45 galvalume </v>
          </cell>
          <cell r="C1065" t="str">
            <v xml:space="preserve"> m2  </v>
          </cell>
          <cell r="D1065" t="str">
            <v>P61</v>
          </cell>
          <cell r="E1065">
            <v>6.5004800000000005</v>
          </cell>
        </row>
        <row r="1066">
          <cell r="B1066" t="str">
            <v>Kubimil ancho util1030mm e=0.45 prepintado</v>
          </cell>
          <cell r="C1066" t="str">
            <v xml:space="preserve"> m2  </v>
          </cell>
          <cell r="D1066" t="str">
            <v>P61</v>
          </cell>
          <cell r="E1066">
            <v>10.189760000000001</v>
          </cell>
        </row>
        <row r="1067">
          <cell r="B1067" t="str">
            <v xml:space="preserve">Kubimil ancho util1030mm e=0.50 galvalume </v>
          </cell>
          <cell r="C1067" t="str">
            <v xml:space="preserve"> m2  </v>
          </cell>
          <cell r="D1067" t="str">
            <v>P61</v>
          </cell>
          <cell r="E1067">
            <v>7.1500800000000009</v>
          </cell>
        </row>
        <row r="1068">
          <cell r="B1068" t="str">
            <v>Kubimil ancho util1030mm e=0.50 prepintado</v>
          </cell>
          <cell r="C1068" t="str">
            <v xml:space="preserve"> m2  </v>
          </cell>
          <cell r="D1068" t="str">
            <v>P61</v>
          </cell>
          <cell r="E1068">
            <v>12.476800000000003</v>
          </cell>
        </row>
        <row r="1069">
          <cell r="B1069" t="str">
            <v>Kubimil ancho util1030mm e=0.60 prepintado</v>
          </cell>
          <cell r="C1069" t="str">
            <v xml:space="preserve"> m2  </v>
          </cell>
          <cell r="D1069" t="str">
            <v>P61</v>
          </cell>
          <cell r="E1069">
            <v>14.974400000000001</v>
          </cell>
        </row>
        <row r="1070">
          <cell r="B1070" t="str">
            <v xml:space="preserve">Laca   para   pisos   Furnital                        </v>
          </cell>
          <cell r="C1070" t="str">
            <v>4000cc</v>
          </cell>
          <cell r="D1070" t="str">
            <v>P74</v>
          </cell>
          <cell r="E1070">
            <v>27.8</v>
          </cell>
        </row>
        <row r="1071">
          <cell r="B1071" t="str">
            <v>Laca catalizada al ácido UNILAC</v>
          </cell>
          <cell r="C1071" t="str">
            <v>5 gal</v>
          </cell>
          <cell r="D1071" t="str">
            <v>P75</v>
          </cell>
          <cell r="E1071">
            <v>84.929600000000008</v>
          </cell>
        </row>
        <row r="1072">
          <cell r="B1072" t="str">
            <v xml:space="preserve">Laca transparen.brillante (madera) Wesco              </v>
          </cell>
          <cell r="C1072" t="str">
            <v>4000cc</v>
          </cell>
          <cell r="D1072" t="str">
            <v>P76</v>
          </cell>
          <cell r="E1072">
            <v>14.560000000000002</v>
          </cell>
        </row>
        <row r="1073">
          <cell r="B1073" t="str">
            <v xml:space="preserve">Laca transparente brillante </v>
          </cell>
          <cell r="C1073" t="str">
            <v>4000 cc</v>
          </cell>
          <cell r="D1073" t="str">
            <v>P75</v>
          </cell>
          <cell r="E1073">
            <v>20.988800000000001</v>
          </cell>
        </row>
        <row r="1074">
          <cell r="B1074" t="str">
            <v xml:space="preserve">Laca Vernín Brillante Condor                                    </v>
          </cell>
          <cell r="C1074" t="str">
            <v>4000cc</v>
          </cell>
          <cell r="D1074" t="str">
            <v>P74</v>
          </cell>
          <cell r="E1074">
            <v>14.19</v>
          </cell>
        </row>
        <row r="1075">
          <cell r="B1075" t="str">
            <v xml:space="preserve">Lámina imperm. THERMO PLACK ALUM.                     </v>
          </cell>
          <cell r="C1075" t="str">
            <v>m</v>
          </cell>
          <cell r="D1075" t="str">
            <v>P56</v>
          </cell>
          <cell r="E1075">
            <v>4.8159999999999998</v>
          </cell>
        </row>
        <row r="1076">
          <cell r="B1076" t="str">
            <v xml:space="preserve">Lámina impermeable ASFALUM p=3.00kg/m2; 10m            </v>
          </cell>
          <cell r="C1076" t="str">
            <v>m2</v>
          </cell>
          <cell r="D1076" t="str">
            <v>P23</v>
          </cell>
          <cell r="E1076">
            <v>5.3311999999999999</v>
          </cell>
        </row>
        <row r="1077">
          <cell r="B1077" t="str">
            <v xml:space="preserve">Lámina Thermo Plak  KM1                               </v>
          </cell>
          <cell r="C1077" t="str">
            <v xml:space="preserve"> m   </v>
          </cell>
          <cell r="D1077" t="str">
            <v>P56</v>
          </cell>
          <cell r="E1077">
            <v>1.4560000000000002</v>
          </cell>
        </row>
        <row r="1078">
          <cell r="B1078" t="str">
            <v xml:space="preserve">Lámina Thermo Plak  KM2                               </v>
          </cell>
          <cell r="C1078" t="str">
            <v xml:space="preserve"> m   </v>
          </cell>
          <cell r="D1078" t="str">
            <v>P56</v>
          </cell>
          <cell r="E1078">
            <v>2.5760000000000001</v>
          </cell>
        </row>
        <row r="1079">
          <cell r="B1079" t="str">
            <v xml:space="preserve">Lámina Thermo Plak  KM3                               </v>
          </cell>
          <cell r="C1079" t="str">
            <v xml:space="preserve"> m   </v>
          </cell>
          <cell r="D1079" t="str">
            <v>P56</v>
          </cell>
          <cell r="E1079">
            <v>3.92</v>
          </cell>
        </row>
        <row r="1080">
          <cell r="B1080" t="str">
            <v>Lámpara 2x40W FLUORESCENTE CIELO RASO</v>
          </cell>
          <cell r="C1080" t="str">
            <v>u</v>
          </cell>
          <cell r="D1080" t="str">
            <v>P68</v>
          </cell>
          <cell r="E1080">
            <v>29.120000000000005</v>
          </cell>
        </row>
        <row r="1081">
          <cell r="B1081" t="str">
            <v>Lámpara 2x40W FLUORESCENTE ECONOMICA RS.</v>
          </cell>
          <cell r="C1081" t="str">
            <v>u</v>
          </cell>
          <cell r="D1081" t="str">
            <v>P68</v>
          </cell>
          <cell r="E1081">
            <v>15.680000000000001</v>
          </cell>
        </row>
        <row r="1082">
          <cell r="B1082" t="str">
            <v>Lámpara 2x40W FLUORESCENTE INDUSTRIAL RS.</v>
          </cell>
          <cell r="C1082" t="str">
            <v>u</v>
          </cell>
          <cell r="D1082" t="str">
            <v>P68</v>
          </cell>
          <cell r="E1082">
            <v>19.040000000000003</v>
          </cell>
        </row>
        <row r="1083">
          <cell r="B1083" t="str">
            <v>Lámpara 2x40W FLUORESCENTE OVP ACRILICA RS.</v>
          </cell>
          <cell r="C1083" t="str">
            <v>u</v>
          </cell>
          <cell r="D1083" t="str">
            <v>P68</v>
          </cell>
          <cell r="E1083">
            <v>20.160000000000004</v>
          </cell>
        </row>
        <row r="1084">
          <cell r="B1084" t="str">
            <v xml:space="preserve">Larguero SEYKE,COLORADOp/marco L=2.15m: a=18cm                </v>
          </cell>
          <cell r="C1084" t="str">
            <v xml:space="preserve"> u   </v>
          </cell>
          <cell r="D1084" t="str">
            <v>P40</v>
          </cell>
          <cell r="E1084">
            <v>16.497600000000002</v>
          </cell>
        </row>
        <row r="1085">
          <cell r="B1085" t="str">
            <v>Lastre</v>
          </cell>
          <cell r="C1085" t="str">
            <v>m3</v>
          </cell>
          <cell r="D1085" t="str">
            <v>P101</v>
          </cell>
          <cell r="E1085">
            <v>12.5</v>
          </cell>
        </row>
        <row r="1086">
          <cell r="B1086" t="str">
            <v>Lastre (En cantera)</v>
          </cell>
          <cell r="C1086" t="str">
            <v>m3</v>
          </cell>
          <cell r="D1086" t="str">
            <v>P8</v>
          </cell>
          <cell r="E1086">
            <v>2.1055999999999999</v>
          </cell>
        </row>
        <row r="1087">
          <cell r="B1087" t="str">
            <v>Lastre (material directo del banco)</v>
          </cell>
          <cell r="C1087" t="str">
            <v>m3</v>
          </cell>
          <cell r="D1087" t="str">
            <v>P16</v>
          </cell>
          <cell r="E1087">
            <v>3</v>
          </cell>
        </row>
        <row r="1088">
          <cell r="B1088" t="str">
            <v>Lastre En cantera</v>
          </cell>
          <cell r="C1088" t="str">
            <v>m3</v>
          </cell>
          <cell r="D1088" t="str">
            <v>P66</v>
          </cell>
          <cell r="E1088">
            <v>2.8</v>
          </cell>
        </row>
        <row r="1089">
          <cell r="B1089" t="str">
            <v>Latex SUPREMO int/ext</v>
          </cell>
          <cell r="C1089" t="str">
            <v>4000 cc</v>
          </cell>
          <cell r="D1089" t="str">
            <v>P75</v>
          </cell>
          <cell r="E1089">
            <v>15.612800000000002</v>
          </cell>
        </row>
        <row r="1090">
          <cell r="B1090" t="str">
            <v>Látex TOUCAN pintura de agua</v>
          </cell>
          <cell r="C1090" t="str">
            <v>4000 cc</v>
          </cell>
          <cell r="D1090" t="str">
            <v>P57</v>
          </cell>
          <cell r="E1090">
            <v>4.08</v>
          </cell>
        </row>
        <row r="1091">
          <cell r="B1091" t="str">
            <v>Lavabo Ferrara de pared 1 hueco Blanco FV (LINEA ECONOMICA)</v>
          </cell>
          <cell r="C1091" t="str">
            <v xml:space="preserve"> u   </v>
          </cell>
          <cell r="D1091" t="str">
            <v>P44</v>
          </cell>
          <cell r="E1091">
            <v>12.0624</v>
          </cell>
        </row>
        <row r="1092">
          <cell r="B1092" t="str">
            <v>Lavabo Ferrara de pared 4" Colores suaves FV (LINEA ECONOMICA)</v>
          </cell>
          <cell r="C1092" t="str">
            <v xml:space="preserve"> u   </v>
          </cell>
          <cell r="D1092" t="str">
            <v>P44</v>
          </cell>
          <cell r="E1092">
            <v>13.272</v>
          </cell>
        </row>
        <row r="1093">
          <cell r="B1093" t="str">
            <v>Lavabo P/E Angelina 4" u 8" blanco FV (LINEA INTERMEDIA)</v>
          </cell>
          <cell r="C1093" t="str">
            <v xml:space="preserve"> u   </v>
          </cell>
          <cell r="D1093" t="str">
            <v>P44</v>
          </cell>
          <cell r="E1093">
            <v>56.123200000000004</v>
          </cell>
        </row>
        <row r="1094">
          <cell r="B1094" t="str">
            <v>Lavabo P/E Angelina 4" u 8" colores sueves FV (LINEA INTERMEDIA)</v>
          </cell>
          <cell r="C1094" t="str">
            <v xml:space="preserve"> u   </v>
          </cell>
          <cell r="D1094" t="str">
            <v>P44</v>
          </cell>
          <cell r="E1094">
            <v>61.723200000000006</v>
          </cell>
        </row>
        <row r="1095">
          <cell r="B1095" t="str">
            <v>Lavabo Siena con pedestal blanco (1 agujero 4" y 8") FV (LINEA ECONOMICA)</v>
          </cell>
          <cell r="C1095" t="str">
            <v xml:space="preserve"> u   </v>
          </cell>
          <cell r="D1095" t="str">
            <v>P44</v>
          </cell>
          <cell r="E1095">
            <v>31.516800000000003</v>
          </cell>
        </row>
        <row r="1096">
          <cell r="B1096" t="str">
            <v>Lavabo Siena con pedestal colores suaves (1 agujero 4" y 8") FV (LINEA ECONOMICA)</v>
          </cell>
          <cell r="C1096" t="str">
            <v xml:space="preserve"> u   </v>
          </cell>
          <cell r="D1096" t="str">
            <v>P44</v>
          </cell>
          <cell r="E1096">
            <v>34.664000000000001</v>
          </cell>
        </row>
        <row r="1097">
          <cell r="B1097" t="str">
            <v>Lavabo Siena de pared blanco (1 agujero 4" y 8") FV (LINEA ECONOMICA)</v>
          </cell>
          <cell r="C1097" t="str">
            <v xml:space="preserve"> u   </v>
          </cell>
          <cell r="D1097" t="str">
            <v>P44</v>
          </cell>
          <cell r="E1097">
            <v>19</v>
          </cell>
        </row>
        <row r="1098">
          <cell r="B1098" t="str">
            <v>Lavabo Siena de pared colores suaves (1 agujero 4" y 8") FV (LINEA ECONOMICA)</v>
          </cell>
          <cell r="C1098" t="str">
            <v xml:space="preserve"> u   </v>
          </cell>
          <cell r="D1098" t="str">
            <v>P44</v>
          </cell>
          <cell r="E1098">
            <v>20.8992</v>
          </cell>
        </row>
        <row r="1099">
          <cell r="B1099" t="str">
            <v>Lavabo Venecia con pedestal blanco (1 agujero 4" y 8") FV (LINEA INTERMEDIA)</v>
          </cell>
          <cell r="C1099" t="str">
            <v xml:space="preserve"> u   </v>
          </cell>
          <cell r="D1099" t="str">
            <v>P44</v>
          </cell>
          <cell r="E1099">
            <v>69.42880000000001</v>
          </cell>
        </row>
        <row r="1100">
          <cell r="B1100" t="str">
            <v>Lavabo Venecia con pedestal colores suaves (1 agujero 4" y 8") FV (LINEA INTERMEDIA)</v>
          </cell>
          <cell r="C1100" t="str">
            <v xml:space="preserve"> u   </v>
          </cell>
          <cell r="D1100" t="str">
            <v>P44</v>
          </cell>
          <cell r="E1100">
            <v>69.42880000000001</v>
          </cell>
        </row>
        <row r="1101">
          <cell r="B1101" t="str">
            <v>Lavabo Victoria con pedestal blanco 8" FV (LINEA DE LUJO)</v>
          </cell>
          <cell r="C1101" t="str">
            <v xml:space="preserve"> u   </v>
          </cell>
          <cell r="D1101" t="str">
            <v>P44</v>
          </cell>
          <cell r="E1101">
            <v>173.9248</v>
          </cell>
        </row>
        <row r="1102">
          <cell r="B1102" t="str">
            <v>Lavabo Victoria con pedestal colores bone y gris 8" FV (LINEA DE LUJO)</v>
          </cell>
          <cell r="C1102" t="str">
            <v xml:space="preserve"> u   </v>
          </cell>
          <cell r="D1102" t="str">
            <v>P44</v>
          </cell>
          <cell r="E1102">
            <v>186.40160000000003</v>
          </cell>
        </row>
        <row r="1103">
          <cell r="B1103" t="str">
            <v>Lavadero de ropa integral con columna</v>
          </cell>
          <cell r="C1103" t="str">
            <v xml:space="preserve"> u   </v>
          </cell>
          <cell r="D1103" t="str">
            <v>P44</v>
          </cell>
          <cell r="E1103">
            <v>50.400000000000006</v>
          </cell>
        </row>
        <row r="1104">
          <cell r="B1104" t="str">
            <v>Lavamanos 4" Linea Jazz cromo</v>
          </cell>
          <cell r="C1104" t="str">
            <v>u</v>
          </cell>
          <cell r="D1104" t="str">
            <v>P39</v>
          </cell>
          <cell r="E1104">
            <v>37.329599999999999</v>
          </cell>
        </row>
        <row r="1105">
          <cell r="B1105" t="str">
            <v>Lavamanos 4" Linea Jazz cromo/oro</v>
          </cell>
          <cell r="C1105" t="str">
            <v>u</v>
          </cell>
          <cell r="D1105" t="str">
            <v>P39</v>
          </cell>
          <cell r="E1105">
            <v>46.368000000000002</v>
          </cell>
        </row>
        <row r="1106">
          <cell r="B1106" t="str">
            <v>Lavamanos 4" Linea Novara cromo</v>
          </cell>
          <cell r="C1106" t="str">
            <v>u</v>
          </cell>
          <cell r="D1106" t="str">
            <v>P39</v>
          </cell>
          <cell r="E1106">
            <v>88.48</v>
          </cell>
        </row>
        <row r="1107">
          <cell r="B1107" t="str">
            <v>Lavamanos 4" Linea Novara cromo/oro</v>
          </cell>
          <cell r="C1107" t="str">
            <v>u</v>
          </cell>
          <cell r="D1107" t="str">
            <v>P39</v>
          </cell>
          <cell r="E1107">
            <v>105.32480000000001</v>
          </cell>
        </row>
        <row r="1108">
          <cell r="B1108" t="str">
            <v>Lavamanos 8" Linea Avanti cromo/oro</v>
          </cell>
          <cell r="C1108" t="str">
            <v>u</v>
          </cell>
          <cell r="D1108" t="str">
            <v>P39</v>
          </cell>
          <cell r="E1108">
            <v>128.15040000000002</v>
          </cell>
        </row>
        <row r="1109">
          <cell r="B1109" t="str">
            <v>Lavamanos 8" Linea Medieval cromo/oro</v>
          </cell>
          <cell r="C1109" t="str">
            <v>u</v>
          </cell>
          <cell r="D1109" t="str">
            <v>P39</v>
          </cell>
          <cell r="E1109">
            <v>137.28960000000001</v>
          </cell>
        </row>
        <row r="1110">
          <cell r="B1110" t="str">
            <v xml:space="preserve">Lavamanos 8" Linea Medieval oro </v>
          </cell>
          <cell r="C1110" t="str">
            <v>u</v>
          </cell>
          <cell r="D1110" t="str">
            <v>P39</v>
          </cell>
          <cell r="E1110">
            <v>182.39200000000002</v>
          </cell>
        </row>
        <row r="1111">
          <cell r="B1111" t="str">
            <v>Lavamanos 8" Linea Samba cromo</v>
          </cell>
          <cell r="C1111" t="str">
            <v>u</v>
          </cell>
          <cell r="D1111" t="str">
            <v>P39</v>
          </cell>
          <cell r="E1111">
            <v>101.36</v>
          </cell>
        </row>
        <row r="1112">
          <cell r="B1112" t="str">
            <v>Lavamanos 8" Linea Samba cromo/oro</v>
          </cell>
          <cell r="C1112" t="str">
            <v>u</v>
          </cell>
          <cell r="D1112" t="str">
            <v>P39</v>
          </cell>
          <cell r="E1112">
            <v>115.1584</v>
          </cell>
        </row>
        <row r="1113">
          <cell r="B1113" t="str">
            <v>Lavamanos 8" Linea Tango cromo</v>
          </cell>
          <cell r="C1113" t="str">
            <v>u</v>
          </cell>
          <cell r="D1113" t="str">
            <v>P39</v>
          </cell>
          <cell r="E1113">
            <v>104.93280000000001</v>
          </cell>
        </row>
        <row r="1114">
          <cell r="B1114" t="str">
            <v>Lavamanos 8" Linea Tango cromo/oro</v>
          </cell>
          <cell r="C1114" t="str">
            <v>u</v>
          </cell>
          <cell r="D1114" t="str">
            <v>P39</v>
          </cell>
          <cell r="E1114">
            <v>119.15680000000002</v>
          </cell>
        </row>
        <row r="1115">
          <cell r="B1115" t="str">
            <v>Lavamanos empotrable Broughan (LINEA PLASMADE) (MARMOL CULTIVADO)</v>
          </cell>
          <cell r="C1115" t="str">
            <v xml:space="preserve"> u   </v>
          </cell>
          <cell r="D1115" t="str">
            <v>P13</v>
          </cell>
          <cell r="E1115">
            <v>57</v>
          </cell>
        </row>
        <row r="1116">
          <cell r="B1116" t="str">
            <v>Lavamanos empotrable Cristal (LINEA PLASMADE) (MARMOL CULTIVADO)</v>
          </cell>
          <cell r="C1116" t="str">
            <v xml:space="preserve"> u   </v>
          </cell>
          <cell r="D1116" t="str">
            <v>P13</v>
          </cell>
          <cell r="E1116">
            <v>57.8</v>
          </cell>
        </row>
        <row r="1117">
          <cell r="B1117" t="str">
            <v>Lavamanos empotrable Flor de Lis (LINEA PLASMADE) (MARMOL CULTIVADO)</v>
          </cell>
          <cell r="C1117" t="str">
            <v xml:space="preserve"> u   </v>
          </cell>
          <cell r="D1117" t="str">
            <v>P13</v>
          </cell>
          <cell r="E1117">
            <v>57</v>
          </cell>
        </row>
        <row r="1118">
          <cell r="B1118" t="str">
            <v>Lavamanos empotrable Jade (LINEA PLASMADE) (MARMOL CULTIVADO)</v>
          </cell>
          <cell r="C1118" t="str">
            <v xml:space="preserve"> u   </v>
          </cell>
          <cell r="D1118" t="str">
            <v>P13</v>
          </cell>
          <cell r="E1118">
            <v>57.8</v>
          </cell>
        </row>
        <row r="1119">
          <cell r="B1119" t="str">
            <v>Lavamanos empotrable Opalo (LINEA PLASMADE) (MARMOL CULTIVADO)</v>
          </cell>
          <cell r="C1119" t="str">
            <v xml:space="preserve"> u   </v>
          </cell>
          <cell r="D1119" t="str">
            <v>P13</v>
          </cell>
          <cell r="E1119">
            <v>57.8</v>
          </cell>
        </row>
        <row r="1120">
          <cell r="B1120" t="str">
            <v>Lavamanos empotrable Pedestal 28 (LINEA PLASMADE) (MARMOL CULTIVADO)</v>
          </cell>
          <cell r="C1120" t="str">
            <v xml:space="preserve"> u   </v>
          </cell>
          <cell r="D1120" t="str">
            <v>P13</v>
          </cell>
          <cell r="E1120">
            <v>69.900000000000006</v>
          </cell>
        </row>
        <row r="1121">
          <cell r="B1121" t="str">
            <v>Lavamanos empotrable Rubí (LINEA PLASMADE) (MARMOL CULTIVADO)</v>
          </cell>
          <cell r="C1121" t="str">
            <v xml:space="preserve"> u   </v>
          </cell>
          <cell r="D1121" t="str">
            <v>P13</v>
          </cell>
          <cell r="E1121">
            <v>57.8</v>
          </cell>
        </row>
        <row r="1122">
          <cell r="B1122" t="str">
            <v>Lavamanos Family (LINEA PLASMADE) (MARMOL CULTIVADO)</v>
          </cell>
          <cell r="C1122" t="str">
            <v xml:space="preserve"> u   </v>
          </cell>
          <cell r="D1122" t="str">
            <v>P13</v>
          </cell>
          <cell r="E1122">
            <v>61.1</v>
          </cell>
        </row>
        <row r="1123">
          <cell r="B1123" t="str">
            <v>Lavamanos Master (LINEA PLASMADE) (MARMOL CULTIVADO)</v>
          </cell>
          <cell r="C1123" t="str">
            <v xml:space="preserve"> u   </v>
          </cell>
          <cell r="D1123" t="str">
            <v>P13</v>
          </cell>
          <cell r="E1123">
            <v>74.099999999999994</v>
          </cell>
        </row>
        <row r="1124">
          <cell r="B1124" t="str">
            <v>Lavamanos Perla grande (LINEA PLASMADE) (MARMOL CULTIVADO)</v>
          </cell>
          <cell r="C1124" t="str">
            <v xml:space="preserve"> u   </v>
          </cell>
          <cell r="D1124" t="str">
            <v>P13</v>
          </cell>
          <cell r="E1124">
            <v>74.099999999999994</v>
          </cell>
        </row>
        <row r="1125">
          <cell r="B1125" t="str">
            <v>Lavamanos Perla pequeño (LINEA PLASMADE) (MARMOL CULTIVADO)</v>
          </cell>
          <cell r="C1125" t="str">
            <v xml:space="preserve"> u   </v>
          </cell>
          <cell r="D1125" t="str">
            <v>P13</v>
          </cell>
          <cell r="E1125">
            <v>57.1</v>
          </cell>
        </row>
        <row r="1126">
          <cell r="B1126" t="str">
            <v xml:space="preserve">Ligante  hormigones   Betoncryl  - 14                 </v>
          </cell>
          <cell r="C1126" t="str">
            <v xml:space="preserve"> kg  </v>
          </cell>
          <cell r="D1126" t="str">
            <v>P3</v>
          </cell>
          <cell r="E1126">
            <v>6.36</v>
          </cell>
        </row>
        <row r="1127">
          <cell r="B1127" t="str">
            <v>Lija de agua N100</v>
          </cell>
          <cell r="C1127" t="str">
            <v>u</v>
          </cell>
          <cell r="D1127" t="str">
            <v>P60</v>
          </cell>
          <cell r="E1127">
            <v>0.4</v>
          </cell>
        </row>
        <row r="1128">
          <cell r="B1128" t="str">
            <v>Lija de agua N80</v>
          </cell>
          <cell r="C1128" t="str">
            <v>u</v>
          </cell>
          <cell r="D1128" t="str">
            <v>P60</v>
          </cell>
          <cell r="E1128">
            <v>0.57999999999999996</v>
          </cell>
        </row>
        <row r="1129">
          <cell r="B1129" t="str">
            <v>Linea de vida</v>
          </cell>
          <cell r="C1129" t="str">
            <v>m</v>
          </cell>
          <cell r="E1129">
            <v>12</v>
          </cell>
        </row>
        <row r="1130">
          <cell r="B1130" t="str">
            <v xml:space="preserve">Línea Comerc. Lavamanos Shelby (Amapola) blanco              </v>
          </cell>
          <cell r="C1130" t="str">
            <v xml:space="preserve"> u   </v>
          </cell>
          <cell r="D1130" t="str">
            <v>P39</v>
          </cell>
          <cell r="E1130">
            <v>10.4048</v>
          </cell>
        </row>
        <row r="1131">
          <cell r="B1131" t="str">
            <v>Línea Comerc. Lavamanos Shelby (Amapola) suave</v>
          </cell>
          <cell r="C1131" t="str">
            <v xml:space="preserve"> u   </v>
          </cell>
          <cell r="D1131" t="str">
            <v>P39</v>
          </cell>
          <cell r="E1131">
            <v>11.457600000000001</v>
          </cell>
        </row>
        <row r="1132">
          <cell r="B1132" t="str">
            <v>Línea Comercial Inodoro Coronet blanco 1.6 gal.</v>
          </cell>
          <cell r="C1132" t="str">
            <v xml:space="preserve"> u   </v>
          </cell>
          <cell r="D1132" t="str">
            <v>P39</v>
          </cell>
          <cell r="E1132">
            <v>57.332800000000006</v>
          </cell>
        </row>
        <row r="1133">
          <cell r="B1133" t="str">
            <v>Línea Comercial Inodoro Coronet suave 1.6 gal.</v>
          </cell>
          <cell r="C1133" t="str">
            <v xml:space="preserve"> u   </v>
          </cell>
          <cell r="D1133" t="str">
            <v>P39</v>
          </cell>
          <cell r="E1133">
            <v>57.332800000000006</v>
          </cell>
        </row>
        <row r="1134">
          <cell r="B1134" t="str">
            <v xml:space="preserve">Línea Comercial Poceta Campesina                      </v>
          </cell>
          <cell r="C1134" t="str">
            <v xml:space="preserve"> u   </v>
          </cell>
          <cell r="D1134" t="str">
            <v>P39</v>
          </cell>
          <cell r="E1134">
            <v>13.697600000000001</v>
          </cell>
        </row>
        <row r="1135">
          <cell r="B1135" t="str">
            <v>Línea Galaxie Inodoro Century Elongado blanco</v>
          </cell>
          <cell r="C1135" t="str">
            <v xml:space="preserve"> u   </v>
          </cell>
          <cell r="D1135" t="str">
            <v>P39</v>
          </cell>
          <cell r="E1135">
            <v>115.80800000000002</v>
          </cell>
        </row>
        <row r="1136">
          <cell r="B1136" t="str">
            <v>Línea Galaxie Inodoro Century Elongado fuerte</v>
          </cell>
          <cell r="C1136" t="str">
            <v xml:space="preserve"> u   </v>
          </cell>
          <cell r="D1136" t="str">
            <v>P39</v>
          </cell>
          <cell r="E1136">
            <v>140.35840000000002</v>
          </cell>
        </row>
        <row r="1137">
          <cell r="B1137" t="str">
            <v>Línea Galaxie Inodoro Century Elongado suave</v>
          </cell>
          <cell r="C1137" t="str">
            <v xml:space="preserve"> u   </v>
          </cell>
          <cell r="D1137" t="str">
            <v>P39</v>
          </cell>
          <cell r="E1137">
            <v>127.512</v>
          </cell>
        </row>
        <row r="1138">
          <cell r="B1138" t="str">
            <v xml:space="preserve">Línea Galaxie Inodoro Century Magnolia blanco 1.6 gal.                      </v>
          </cell>
          <cell r="C1138" t="str">
            <v xml:space="preserve"> u   </v>
          </cell>
          <cell r="D1138" t="str">
            <v>P39</v>
          </cell>
          <cell r="E1138">
            <v>94.819200000000009</v>
          </cell>
        </row>
        <row r="1139">
          <cell r="B1139" t="str">
            <v xml:space="preserve">Línea Galaxie Inodoro Century Magnolia fuerte 1.6 gal.                      </v>
          </cell>
          <cell r="C1139" t="str">
            <v xml:space="preserve"> u   </v>
          </cell>
          <cell r="D1139" t="str">
            <v>P39</v>
          </cell>
          <cell r="E1139">
            <v>114.71040000000001</v>
          </cell>
        </row>
        <row r="1140">
          <cell r="B1140" t="str">
            <v xml:space="preserve">Línea Galaxie Inodoro Century Magnolia suave 1.6 gal.                      </v>
          </cell>
          <cell r="C1140" t="str">
            <v xml:space="preserve"> u   </v>
          </cell>
          <cell r="D1140" t="str">
            <v>P39</v>
          </cell>
          <cell r="E1140">
            <v>104.31680000000001</v>
          </cell>
        </row>
        <row r="1141">
          <cell r="B1141" t="str">
            <v>Línea Galaxie Inodoro Medieval Blanco 1.6 gal.</v>
          </cell>
          <cell r="C1141" t="str">
            <v xml:space="preserve"> u   </v>
          </cell>
          <cell r="D1141" t="str">
            <v>P39</v>
          </cell>
          <cell r="E1141">
            <v>146.5856</v>
          </cell>
        </row>
        <row r="1142">
          <cell r="B1142" t="str">
            <v>Línea Galaxie Inodoro Medieval Suave 1.6 gal.</v>
          </cell>
          <cell r="C1142" t="str">
            <v xml:space="preserve"> u   </v>
          </cell>
          <cell r="D1142" t="str">
            <v>P39</v>
          </cell>
          <cell r="E1142">
            <v>161.23520000000002</v>
          </cell>
        </row>
        <row r="1143">
          <cell r="B1143" t="str">
            <v xml:space="preserve">Línea Galaxie Inodoro Vacuity Elongado Blanco </v>
          </cell>
          <cell r="C1143" t="str">
            <v xml:space="preserve"> u   </v>
          </cell>
          <cell r="D1143" t="str">
            <v>P39</v>
          </cell>
          <cell r="E1143">
            <v>189.4256</v>
          </cell>
        </row>
        <row r="1144">
          <cell r="B1144" t="str">
            <v xml:space="preserve">Línea Galaxie Inodoro Vacuity Regular Blanco </v>
          </cell>
          <cell r="C1144" t="str">
            <v xml:space="preserve"> u   </v>
          </cell>
          <cell r="D1144" t="str">
            <v>P39</v>
          </cell>
          <cell r="E1144">
            <v>208.37600000000003</v>
          </cell>
        </row>
        <row r="1145">
          <cell r="B1145" t="str">
            <v xml:space="preserve">Línea Galaxie Lavamanos Lyndsay C/P blanco               </v>
          </cell>
          <cell r="C1145" t="str">
            <v xml:space="preserve"> u   </v>
          </cell>
          <cell r="D1145" t="str">
            <v>P39</v>
          </cell>
          <cell r="E1145">
            <v>52.718400000000003</v>
          </cell>
        </row>
        <row r="1146">
          <cell r="B1146" t="str">
            <v>Línea Galaxie Lavamanos Lyndsay C/P fuerte</v>
          </cell>
          <cell r="C1146" t="str">
            <v xml:space="preserve"> u   </v>
          </cell>
          <cell r="D1146" t="str">
            <v>P39</v>
          </cell>
          <cell r="E1146">
            <v>63.784000000000006</v>
          </cell>
        </row>
        <row r="1147">
          <cell r="B1147" t="str">
            <v>Línea Galaxie Lavamanos Lyndsay C/P suave</v>
          </cell>
          <cell r="C1147" t="str">
            <v xml:space="preserve"> u   </v>
          </cell>
          <cell r="D1147" t="str">
            <v>P39</v>
          </cell>
          <cell r="E1147">
            <v>57.993600000000008</v>
          </cell>
        </row>
        <row r="1148">
          <cell r="B1148" t="str">
            <v>Línea Galaxie Lavamanos Oakbrook blanco</v>
          </cell>
          <cell r="C1148" t="str">
            <v xml:space="preserve"> u   </v>
          </cell>
          <cell r="D1148" t="str">
            <v>P39</v>
          </cell>
          <cell r="E1148">
            <v>33.768000000000001</v>
          </cell>
        </row>
        <row r="1149">
          <cell r="B1149" t="str">
            <v>Línea Galaxie Lavamanos Oakbrook fuerte</v>
          </cell>
          <cell r="C1149" t="str">
            <v xml:space="preserve"> u   </v>
          </cell>
          <cell r="D1149" t="str">
            <v>P39</v>
          </cell>
          <cell r="E1149">
            <v>40.868800000000007</v>
          </cell>
        </row>
        <row r="1150">
          <cell r="B1150" t="str">
            <v>Línea Galaxie Lavamanos Oakbrook suave</v>
          </cell>
          <cell r="C1150" t="str">
            <v xml:space="preserve"> u   </v>
          </cell>
          <cell r="D1150" t="str">
            <v>P39</v>
          </cell>
          <cell r="E1150">
            <v>37.1616</v>
          </cell>
        </row>
        <row r="1151">
          <cell r="B1151" t="str">
            <v xml:space="preserve">Línea Galaxie Lavamanos Pompano c/p blanco                   </v>
          </cell>
          <cell r="C1151" t="str">
            <v xml:space="preserve"> u   </v>
          </cell>
          <cell r="D1151" t="str">
            <v>P39</v>
          </cell>
          <cell r="E1151">
            <v>33.342400000000005</v>
          </cell>
        </row>
        <row r="1152">
          <cell r="B1152" t="str">
            <v>Línea Galaxie Lavamanos Pompano c/p fuerte</v>
          </cell>
          <cell r="C1152" t="str">
            <v xml:space="preserve"> u   </v>
          </cell>
          <cell r="D1152" t="str">
            <v>P39</v>
          </cell>
          <cell r="E1152">
            <v>42.761600000000001</v>
          </cell>
        </row>
        <row r="1153">
          <cell r="B1153" t="str">
            <v>Línea Galaxie Lavamanos Pompano c/p suave</v>
          </cell>
          <cell r="C1153" t="str">
            <v xml:space="preserve"> u   </v>
          </cell>
          <cell r="D1153" t="str">
            <v>P39</v>
          </cell>
          <cell r="E1153">
            <v>36.680000000000007</v>
          </cell>
        </row>
        <row r="1154">
          <cell r="B1154" t="str">
            <v xml:space="preserve">Línea Galaxie Urinario Lawton Blanco                    </v>
          </cell>
          <cell r="C1154" t="str">
            <v xml:space="preserve"> u   </v>
          </cell>
          <cell r="D1154" t="str">
            <v>P39</v>
          </cell>
          <cell r="E1154">
            <v>148.6576</v>
          </cell>
        </row>
        <row r="1155">
          <cell r="B1155" t="str">
            <v xml:space="preserve">Línea Inst. Inodoro Savex Regular blanco                     </v>
          </cell>
          <cell r="C1155" t="str">
            <v xml:space="preserve"> u   </v>
          </cell>
          <cell r="D1155" t="str">
            <v>P39</v>
          </cell>
          <cell r="E1155">
            <v>47.476800000000004</v>
          </cell>
        </row>
        <row r="1156">
          <cell r="B1156" t="str">
            <v>Línea Inst. Inodoro Savex Regular fuerte</v>
          </cell>
          <cell r="C1156" t="str">
            <v xml:space="preserve"> u   </v>
          </cell>
          <cell r="D1156" t="str">
            <v>P39</v>
          </cell>
          <cell r="E1156">
            <v>57.433600000000006</v>
          </cell>
        </row>
        <row r="1157">
          <cell r="B1157" t="str">
            <v>Línea Inst. Inodoro Savex Regular suave</v>
          </cell>
          <cell r="C1157" t="str">
            <v xml:space="preserve"> u   </v>
          </cell>
          <cell r="D1157" t="str">
            <v>P39</v>
          </cell>
          <cell r="E1157">
            <v>52.214400000000005</v>
          </cell>
        </row>
        <row r="1158">
          <cell r="B1158" t="str">
            <v>Línea Inst. Inodoro Vacuity ADA Blanco</v>
          </cell>
          <cell r="C1158" t="str">
            <v xml:space="preserve"> u   </v>
          </cell>
          <cell r="D1158" t="str">
            <v>P39</v>
          </cell>
          <cell r="E1158">
            <v>140.81760000000003</v>
          </cell>
        </row>
        <row r="1159">
          <cell r="B1159" t="str">
            <v xml:space="preserve">Línea Inst. Lavamanos Chelsea  blanco                 </v>
          </cell>
          <cell r="C1159" t="str">
            <v xml:space="preserve"> u   </v>
          </cell>
          <cell r="D1159" t="str">
            <v>P39</v>
          </cell>
          <cell r="E1159">
            <v>12.656000000000002</v>
          </cell>
        </row>
        <row r="1160">
          <cell r="B1160" t="str">
            <v>Línea Inst. Lavamanos Chelsea suave</v>
          </cell>
          <cell r="C1160" t="str">
            <v xml:space="preserve"> u   </v>
          </cell>
          <cell r="D1160" t="str">
            <v>P39</v>
          </cell>
          <cell r="E1160">
            <v>13.921600000000002</v>
          </cell>
        </row>
        <row r="1161">
          <cell r="B1161" t="str">
            <v xml:space="preserve">Línea Inst. Urinario Colby plus Blanco                    </v>
          </cell>
          <cell r="C1161" t="str">
            <v xml:space="preserve"> u   </v>
          </cell>
          <cell r="D1161" t="str">
            <v>P39</v>
          </cell>
          <cell r="E1161">
            <v>47.644800000000004</v>
          </cell>
        </row>
        <row r="1162">
          <cell r="B1162" t="str">
            <v>Línea Institucional Inodoro Crawford Elongado 1.6 gal.</v>
          </cell>
          <cell r="C1162" t="str">
            <v xml:space="preserve"> u   </v>
          </cell>
          <cell r="D1162" t="str">
            <v>P39</v>
          </cell>
          <cell r="E1162">
            <v>52.136000000000003</v>
          </cell>
        </row>
        <row r="1163">
          <cell r="B1163" t="str">
            <v>Línea Medieval Lavamanos Medieval C/P blanco</v>
          </cell>
          <cell r="C1163" t="str">
            <v xml:space="preserve"> u   </v>
          </cell>
          <cell r="D1163" t="str">
            <v>P39</v>
          </cell>
          <cell r="E1163">
            <v>77.94080000000001</v>
          </cell>
        </row>
        <row r="1164">
          <cell r="B1164" t="str">
            <v>Línea Medieval Lavamanos Medieval C/P suave</v>
          </cell>
          <cell r="C1164" t="str">
            <v xml:space="preserve"> u   </v>
          </cell>
          <cell r="D1164" t="str">
            <v>P39</v>
          </cell>
          <cell r="E1164">
            <v>85.713600000000014</v>
          </cell>
        </row>
        <row r="1165">
          <cell r="B1165" t="str">
            <v>Línea Spazzio Lavamanos Aspio C/P blanco</v>
          </cell>
          <cell r="C1165" t="str">
            <v xml:space="preserve"> u   </v>
          </cell>
          <cell r="D1165" t="str">
            <v>P39</v>
          </cell>
          <cell r="E1165">
            <v>59.908800000000006</v>
          </cell>
        </row>
        <row r="1166">
          <cell r="B1166" t="str">
            <v>Línea Spazzio Lavamanos Aspio C/P fuerte</v>
          </cell>
          <cell r="C1166" t="str">
            <v xml:space="preserve"> u   </v>
          </cell>
          <cell r="D1166" t="str">
            <v>P39</v>
          </cell>
          <cell r="E1166">
            <v>72.475200000000001</v>
          </cell>
        </row>
        <row r="1167">
          <cell r="B1167" t="str">
            <v>Línea Spazzio Lavamanos Aspio C/P suave</v>
          </cell>
          <cell r="C1167" t="str">
            <v xml:space="preserve"> u   </v>
          </cell>
          <cell r="D1167" t="str">
            <v>P39</v>
          </cell>
          <cell r="E1167">
            <v>65.878400000000013</v>
          </cell>
        </row>
        <row r="1168">
          <cell r="B1168" t="str">
            <v>Línea Spazzio Lavamanos Kingsley C/P fuerte</v>
          </cell>
          <cell r="C1168" t="str">
            <v xml:space="preserve"> u   </v>
          </cell>
          <cell r="D1168" t="str">
            <v>P39</v>
          </cell>
          <cell r="E1168">
            <v>126.81760000000001</v>
          </cell>
        </row>
        <row r="1169">
          <cell r="B1169" t="str">
            <v>Línea Spazzio Lavamanos Kingsley C/P suave</v>
          </cell>
          <cell r="C1169" t="str">
            <v xml:space="preserve"> u   </v>
          </cell>
          <cell r="D1169" t="str">
            <v>P39</v>
          </cell>
          <cell r="E1169">
            <v>115.29280000000001</v>
          </cell>
        </row>
        <row r="1170">
          <cell r="B1170" t="str">
            <v xml:space="preserve">Línea Spazzio Lavamanos Kyngsley C/P blanco                          </v>
          </cell>
          <cell r="C1170" t="str">
            <v xml:space="preserve"> u   </v>
          </cell>
          <cell r="D1170" t="str">
            <v>P39</v>
          </cell>
          <cell r="E1170">
            <v>104.84320000000001</v>
          </cell>
        </row>
        <row r="1171">
          <cell r="B1171" t="str">
            <v>Línea Spazzio Lavamanos Monza blanco</v>
          </cell>
          <cell r="C1171" t="str">
            <v xml:space="preserve"> u   </v>
          </cell>
          <cell r="D1171" t="str">
            <v>P39</v>
          </cell>
          <cell r="E1171">
            <v>32.088000000000001</v>
          </cell>
        </row>
        <row r="1172">
          <cell r="B1172" t="str">
            <v>Línea Spazzio Lavamanos Monza suave</v>
          </cell>
          <cell r="C1172" t="str">
            <v xml:space="preserve"> u   </v>
          </cell>
          <cell r="D1172" t="str">
            <v>P39</v>
          </cell>
          <cell r="E1172">
            <v>35.291200000000003</v>
          </cell>
        </row>
        <row r="1173">
          <cell r="B1173" t="str">
            <v xml:space="preserve">Línea Super Galaxie Inodoro Kingsley Blanco 1.6 gal.     </v>
          </cell>
          <cell r="C1173" t="str">
            <v xml:space="preserve"> u   </v>
          </cell>
          <cell r="D1173" t="str">
            <v>P39</v>
          </cell>
          <cell r="E1173">
            <v>252.48160000000004</v>
          </cell>
        </row>
        <row r="1174">
          <cell r="B1174" t="str">
            <v xml:space="preserve">Línea Super Galaxie Inodoro Kingsley Fuerte 1.6 gal.     </v>
          </cell>
          <cell r="C1174" t="str">
            <v xml:space="preserve"> u   </v>
          </cell>
          <cell r="D1174" t="str">
            <v>P39</v>
          </cell>
          <cell r="E1174">
            <v>305.48</v>
          </cell>
        </row>
        <row r="1175">
          <cell r="B1175" t="str">
            <v xml:space="preserve">Línea Super Galaxie Inodoro Kingsley Suave 1.6 gal.     </v>
          </cell>
          <cell r="C1175" t="str">
            <v xml:space="preserve"> u   </v>
          </cell>
          <cell r="D1175" t="str">
            <v>P39</v>
          </cell>
          <cell r="E1175">
            <v>277.67040000000003</v>
          </cell>
        </row>
        <row r="1176">
          <cell r="B1176" t="str">
            <v xml:space="preserve">Línea Super Galaxie Lavamanos Scorpio blanco               </v>
          </cell>
          <cell r="C1176" t="str">
            <v xml:space="preserve"> u   </v>
          </cell>
          <cell r="D1176" t="str">
            <v>P39</v>
          </cell>
          <cell r="E1176">
            <v>76.876800000000003</v>
          </cell>
        </row>
        <row r="1177">
          <cell r="B1177" t="str">
            <v>Línea Super Galaxie Lavamanos Scorpio fuerte</v>
          </cell>
          <cell r="C1177" t="str">
            <v xml:space="preserve"> u   </v>
          </cell>
          <cell r="D1177" t="str">
            <v>P39</v>
          </cell>
          <cell r="E1177">
            <v>93.016000000000005</v>
          </cell>
        </row>
        <row r="1178">
          <cell r="B1178" t="str">
            <v>Línea Super Galaxie Lavamanos Scorpio suave</v>
          </cell>
          <cell r="C1178" t="str">
            <v xml:space="preserve"> u   </v>
          </cell>
          <cell r="D1178" t="str">
            <v>P39</v>
          </cell>
          <cell r="E1178">
            <v>84.56</v>
          </cell>
        </row>
        <row r="1179">
          <cell r="B1179" t="str">
            <v xml:space="preserve">Litopón                                               </v>
          </cell>
          <cell r="C1179" t="str">
            <v xml:space="preserve"> kg. </v>
          </cell>
          <cell r="D1179" t="str">
            <v>P60</v>
          </cell>
          <cell r="E1179">
            <v>0.98</v>
          </cell>
        </row>
        <row r="1180">
          <cell r="B1180" t="str">
            <v>Llave angular de acero para inodoro</v>
          </cell>
          <cell r="C1180" t="str">
            <v>u</v>
          </cell>
          <cell r="D1180" t="str">
            <v>P39</v>
          </cell>
          <cell r="E1180">
            <v>4.3344000000000005</v>
          </cell>
        </row>
        <row r="1181">
          <cell r="B1181" t="str">
            <v>Llave angular de acero para lavamanos (2 unidades)</v>
          </cell>
          <cell r="C1181" t="str">
            <v>u</v>
          </cell>
          <cell r="D1181" t="str">
            <v>P39</v>
          </cell>
          <cell r="E1181">
            <v>8.68</v>
          </cell>
        </row>
        <row r="1182">
          <cell r="B1182" t="str">
            <v xml:space="preserve">Llave campanola de bronce con manija acrílica  FUTURA (LINEA INTERMEDIA)                    </v>
          </cell>
          <cell r="C1182" t="str">
            <v xml:space="preserve"> u   </v>
          </cell>
          <cell r="D1182" t="str">
            <v>P44</v>
          </cell>
          <cell r="E1182">
            <v>12.756800000000002</v>
          </cell>
        </row>
        <row r="1183">
          <cell r="B1183" t="str">
            <v xml:space="preserve">LLave de   paso  pesada bronce FV                           </v>
          </cell>
          <cell r="C1183" t="str">
            <v xml:space="preserve"> u   </v>
          </cell>
          <cell r="D1183" t="str">
            <v>P44</v>
          </cell>
          <cell r="E1183">
            <v>5.3872</v>
          </cell>
        </row>
        <row r="1184">
          <cell r="B1184" t="str">
            <v xml:space="preserve">LLave de   pico pesada bronce FV                           </v>
          </cell>
          <cell r="C1184" t="str">
            <v xml:space="preserve"> u   </v>
          </cell>
          <cell r="D1184" t="str">
            <v>P44</v>
          </cell>
          <cell r="E1184">
            <v>5.3872</v>
          </cell>
        </row>
        <row r="1185">
          <cell r="B1185" t="str">
            <v xml:space="preserve">LLave de manguera bronce FV                           </v>
          </cell>
          <cell r="C1185" t="str">
            <v xml:space="preserve"> u   </v>
          </cell>
          <cell r="D1185" t="str">
            <v>P44</v>
          </cell>
          <cell r="E1185">
            <v>5.3872</v>
          </cell>
        </row>
        <row r="1186">
          <cell r="B1186" t="str">
            <v>Llave de paso 1" SO SO CU</v>
          </cell>
          <cell r="C1186" t="str">
            <v xml:space="preserve"> u   </v>
          </cell>
          <cell r="D1186" t="str">
            <v>P30</v>
          </cell>
          <cell r="E1186">
            <v>13.28</v>
          </cell>
        </row>
        <row r="1187">
          <cell r="B1187" t="str">
            <v>Llave de paso 1/2" SO SO CU</v>
          </cell>
          <cell r="C1187" t="str">
            <v xml:space="preserve"> u   </v>
          </cell>
          <cell r="D1187" t="str">
            <v>P30</v>
          </cell>
          <cell r="E1187">
            <v>5.7</v>
          </cell>
        </row>
        <row r="1188">
          <cell r="B1188" t="str">
            <v>Llave de paso 3/4" SO SO CU</v>
          </cell>
          <cell r="C1188" t="str">
            <v xml:space="preserve"> u   </v>
          </cell>
          <cell r="D1188" t="str">
            <v>P30</v>
          </cell>
          <cell r="E1188">
            <v>13.34</v>
          </cell>
        </row>
        <row r="1189">
          <cell r="B1189" t="str">
            <v>Llave monoblock para fregadero Mossini cromo</v>
          </cell>
          <cell r="C1189" t="str">
            <v>u</v>
          </cell>
          <cell r="D1189" t="str">
            <v>P39</v>
          </cell>
          <cell r="E1189">
            <v>16.296000000000003</v>
          </cell>
        </row>
        <row r="1190">
          <cell r="B1190" t="str">
            <v>Llave para fregadero de placa Mossini cromo</v>
          </cell>
          <cell r="C1190" t="str">
            <v>u</v>
          </cell>
          <cell r="D1190" t="str">
            <v>P39</v>
          </cell>
          <cell r="E1190">
            <v>13.6416</v>
          </cell>
        </row>
        <row r="1191">
          <cell r="B1191" t="str">
            <v>Llave sencilla Mossini cromo</v>
          </cell>
          <cell r="C1191" t="str">
            <v>u</v>
          </cell>
          <cell r="D1191" t="str">
            <v>P39</v>
          </cell>
          <cell r="E1191">
            <v>4.5472000000000001</v>
          </cell>
        </row>
        <row r="1192">
          <cell r="B1192" t="str">
            <v xml:space="preserve">Llaves de acera 1" ITALY                                   </v>
          </cell>
          <cell r="C1192" t="str">
            <v xml:space="preserve"> u   </v>
          </cell>
          <cell r="D1192" t="str">
            <v>P2</v>
          </cell>
          <cell r="E1192">
            <v>6.16</v>
          </cell>
        </row>
        <row r="1193">
          <cell r="B1193" t="str">
            <v xml:space="preserve">Llaves de acera 1/2"   ITALY                               </v>
          </cell>
          <cell r="C1193" t="str">
            <v xml:space="preserve"> u   </v>
          </cell>
          <cell r="D1193" t="str">
            <v>P2</v>
          </cell>
          <cell r="E1193">
            <v>5.0400000000000009</v>
          </cell>
        </row>
        <row r="1194">
          <cell r="B1194" t="str">
            <v xml:space="preserve">Llaves de acera 3/4"  ITALY                               </v>
          </cell>
          <cell r="C1194" t="str">
            <v xml:space="preserve"> u   </v>
          </cell>
          <cell r="D1194" t="str">
            <v>P2</v>
          </cell>
          <cell r="E1194">
            <v>5.3760000000000003</v>
          </cell>
        </row>
        <row r="1195">
          <cell r="B1195" t="str">
            <v xml:space="preserve">Llaves de paso 1/2" CALCO                       </v>
          </cell>
          <cell r="C1195" t="str">
            <v xml:space="preserve"> u   </v>
          </cell>
          <cell r="D1195" t="str">
            <v>P2</v>
          </cell>
          <cell r="E1195">
            <v>5.0400000000000009</v>
          </cell>
        </row>
        <row r="1196">
          <cell r="B1196" t="str">
            <v xml:space="preserve">Llaves de pico 1/2" CALCO                          </v>
          </cell>
          <cell r="C1196" t="str">
            <v xml:space="preserve"> u   </v>
          </cell>
          <cell r="D1196" t="str">
            <v>P2</v>
          </cell>
          <cell r="E1196">
            <v>5.0400000000000009</v>
          </cell>
        </row>
        <row r="1197">
          <cell r="B1197" t="str">
            <v xml:space="preserve">Malla Armex R-106 (6.25x2.40)       4.5mm 15 x 15                            </v>
          </cell>
          <cell r="C1197" t="str">
            <v xml:space="preserve"> pln </v>
          </cell>
          <cell r="D1197" t="str">
            <v>P55</v>
          </cell>
          <cell r="E1197">
            <v>29.310400000000005</v>
          </cell>
        </row>
        <row r="1198">
          <cell r="B1198" t="str">
            <v xml:space="preserve">Malla Armex R-126 (6.25x2.40)       4.0mm 10 x 10                            </v>
          </cell>
          <cell r="C1198" t="str">
            <v xml:space="preserve"> pln </v>
          </cell>
          <cell r="D1198" t="str">
            <v>P55</v>
          </cell>
          <cell r="E1198">
            <v>35.134400000000007</v>
          </cell>
        </row>
        <row r="1199">
          <cell r="B1199" t="str">
            <v xml:space="preserve">Malla Armex R-131 (6.25x2.40)       5.0mm 15 x 15                            </v>
          </cell>
          <cell r="C1199" t="str">
            <v xml:space="preserve"> pln </v>
          </cell>
          <cell r="D1199" t="str">
            <v>P55</v>
          </cell>
          <cell r="E1199">
            <v>35.033600000000007</v>
          </cell>
        </row>
        <row r="1200">
          <cell r="B1200" t="str">
            <v xml:space="preserve">Malla Armex R-158 (6.25x2.40)       5.5mm 15 x 15                            </v>
          </cell>
          <cell r="C1200" t="str">
            <v xml:space="preserve"> pln </v>
          </cell>
          <cell r="D1200" t="str">
            <v>P55</v>
          </cell>
          <cell r="E1200">
            <v>42.313600000000008</v>
          </cell>
        </row>
        <row r="1201">
          <cell r="B1201" t="str">
            <v xml:space="preserve">Malla Armex R-196 (6.25x2.40)       6.0mm 15 x 15                            </v>
          </cell>
          <cell r="C1201" t="str">
            <v xml:space="preserve"> pln </v>
          </cell>
          <cell r="D1201" t="str">
            <v>P55</v>
          </cell>
          <cell r="E1201">
            <v>53.491200000000006</v>
          </cell>
        </row>
        <row r="1202">
          <cell r="B1202" t="str">
            <v xml:space="preserve">Malla Armex R-238 (6.25x2.40)       5.5mm 15 x 15                            </v>
          </cell>
          <cell r="C1202" t="str">
            <v xml:space="preserve"> pln </v>
          </cell>
          <cell r="D1202" t="str">
            <v>P55</v>
          </cell>
          <cell r="E1202">
            <v>64.713600000000014</v>
          </cell>
        </row>
        <row r="1203">
          <cell r="B1203" t="str">
            <v xml:space="preserve">Malla Armex R-257 (6.25x2.40)      7.0mm 15 x 15                            </v>
          </cell>
          <cell r="C1203" t="str">
            <v xml:space="preserve"> pln </v>
          </cell>
          <cell r="D1203" t="str">
            <v>P55</v>
          </cell>
          <cell r="E1203">
            <v>69.081600000000009</v>
          </cell>
        </row>
        <row r="1204">
          <cell r="B1204" t="str">
            <v xml:space="preserve">Malla Armex R-283 (6.25x2.40)       6.0mm 10 x 10                            </v>
          </cell>
          <cell r="C1204" t="str">
            <v xml:space="preserve"> pln </v>
          </cell>
          <cell r="D1204" t="str">
            <v>P55</v>
          </cell>
          <cell r="E1204">
            <v>75.532800000000009</v>
          </cell>
        </row>
        <row r="1205">
          <cell r="B1205" t="str">
            <v xml:space="preserve">Malla Armex R-64 (6.25x2.40)        3.5mm 15 x 15                             </v>
          </cell>
          <cell r="C1205" t="str">
            <v xml:space="preserve"> pln </v>
          </cell>
          <cell r="D1205" t="str">
            <v>P55</v>
          </cell>
          <cell r="E1205">
            <v>18.278400000000001</v>
          </cell>
        </row>
        <row r="1206">
          <cell r="B1206" t="str">
            <v xml:space="preserve">Malla Armex R-84 (6.25x2.40)        4.0mm 15 x 15                          </v>
          </cell>
          <cell r="C1206" t="str">
            <v xml:space="preserve"> pln </v>
          </cell>
          <cell r="D1206" t="str">
            <v>P55</v>
          </cell>
          <cell r="E1206">
            <v>23.408000000000001</v>
          </cell>
        </row>
        <row r="1207">
          <cell r="B1207" t="str">
            <v xml:space="preserve">Malla de cerramiento 50/10 10m/250cm                  </v>
          </cell>
          <cell r="C1207" t="str">
            <v xml:space="preserve"> rll </v>
          </cell>
          <cell r="D1207" t="str">
            <v>P55</v>
          </cell>
          <cell r="E1207">
            <v>94.113600000000005</v>
          </cell>
        </row>
        <row r="1208">
          <cell r="B1208" t="str">
            <v xml:space="preserve">Malla de cerramiento 50/10 10m/300cm                     </v>
          </cell>
          <cell r="C1208" t="str">
            <v xml:space="preserve"> rll </v>
          </cell>
          <cell r="D1208" t="str">
            <v>P55</v>
          </cell>
          <cell r="E1208">
            <v>112.92960000000001</v>
          </cell>
        </row>
        <row r="1209">
          <cell r="B1209" t="str">
            <v xml:space="preserve">Malla de cerramiento 50/10 20m/100cm                  </v>
          </cell>
          <cell r="C1209" t="str">
            <v xml:space="preserve"> rll </v>
          </cell>
          <cell r="D1209" t="str">
            <v>P55</v>
          </cell>
          <cell r="E1209">
            <v>75.275199999999998</v>
          </cell>
        </row>
        <row r="1210">
          <cell r="B1210" t="str">
            <v xml:space="preserve">Malla de cerramiento 50/10 20m/150cm                  </v>
          </cell>
          <cell r="C1210" t="str">
            <v xml:space="preserve"> rll </v>
          </cell>
          <cell r="D1210" t="str">
            <v>P55</v>
          </cell>
          <cell r="E1210">
            <v>112.92960000000001</v>
          </cell>
        </row>
        <row r="1211">
          <cell r="B1211" t="str">
            <v xml:space="preserve">Malla de cerramiento 50/10 20m/200cm                  </v>
          </cell>
          <cell r="C1211" t="str">
            <v xml:space="preserve"> rll </v>
          </cell>
          <cell r="D1211" t="str">
            <v>P55</v>
          </cell>
          <cell r="E1211">
            <v>150.5728</v>
          </cell>
        </row>
        <row r="1212">
          <cell r="B1212" t="str">
            <v>Malla de cerramiento 50/11 20m/100cm</v>
          </cell>
          <cell r="C1212" t="str">
            <v xml:space="preserve"> rll </v>
          </cell>
          <cell r="D1212" t="str">
            <v>P55</v>
          </cell>
          <cell r="E1212">
            <v>66.819200000000009</v>
          </cell>
        </row>
        <row r="1213">
          <cell r="B1213" t="str">
            <v>Malla de cerramiento 50/11 20m/120cm</v>
          </cell>
          <cell r="C1213" t="str">
            <v xml:space="preserve"> rll </v>
          </cell>
          <cell r="D1213" t="str">
            <v>P55</v>
          </cell>
          <cell r="E1213">
            <v>80.192000000000007</v>
          </cell>
        </row>
        <row r="1214">
          <cell r="B1214" t="str">
            <v>Malla de cerramiento 50/11 20m/150cm</v>
          </cell>
          <cell r="C1214" t="str">
            <v xml:space="preserve"> rll </v>
          </cell>
          <cell r="D1214" t="str">
            <v>P55</v>
          </cell>
          <cell r="E1214">
            <v>100.27360000000002</v>
          </cell>
        </row>
        <row r="1215">
          <cell r="B1215" t="str">
            <v>Malla de cerramiento 50/11 20m/200cm</v>
          </cell>
          <cell r="C1215" t="str">
            <v xml:space="preserve"> rll </v>
          </cell>
          <cell r="D1215" t="str">
            <v>P55</v>
          </cell>
          <cell r="E1215">
            <v>133.62720000000002</v>
          </cell>
        </row>
        <row r="1216">
          <cell r="B1216" t="str">
            <v>Malla de cerramiento 50/12 20m/100cm</v>
          </cell>
          <cell r="C1216" t="str">
            <v xml:space="preserve"> rll </v>
          </cell>
          <cell r="D1216" t="str">
            <v>P55</v>
          </cell>
          <cell r="E1216">
            <v>57.019200000000005</v>
          </cell>
        </row>
        <row r="1217">
          <cell r="B1217" t="str">
            <v>Malla de cerramiento 50/12 20m/150cm</v>
          </cell>
          <cell r="C1217" t="str">
            <v xml:space="preserve"> rll </v>
          </cell>
          <cell r="D1217" t="str">
            <v>P55</v>
          </cell>
          <cell r="E1217">
            <v>85.523200000000003</v>
          </cell>
        </row>
        <row r="1218">
          <cell r="B1218" t="str">
            <v>Malla M    4 10 (6.25x2.40)</v>
          </cell>
          <cell r="C1218" t="str">
            <v>mall</v>
          </cell>
          <cell r="D1218" t="str">
            <v>P31</v>
          </cell>
          <cell r="E1218">
            <v>31.684800000000003</v>
          </cell>
        </row>
        <row r="1219">
          <cell r="B1219" t="str">
            <v>Malla M    4 15 (6.25x2.40)</v>
          </cell>
          <cell r="C1219" t="str">
            <v>mall</v>
          </cell>
          <cell r="D1219" t="str">
            <v>P31</v>
          </cell>
          <cell r="E1219">
            <v>21.515200000000004</v>
          </cell>
        </row>
        <row r="1220">
          <cell r="B1220" t="str">
            <v>Malla M    5 10 (6.25x2.40)</v>
          </cell>
          <cell r="C1220" t="str">
            <v>mall</v>
          </cell>
          <cell r="D1220" t="str">
            <v>P31</v>
          </cell>
          <cell r="E1220">
            <v>51.430400000000006</v>
          </cell>
        </row>
        <row r="1221">
          <cell r="B1221" t="str">
            <v>Malla M    5 15 (6.25x2.40)</v>
          </cell>
          <cell r="C1221" t="str">
            <v>mall</v>
          </cell>
          <cell r="D1221" t="str">
            <v>P31</v>
          </cell>
          <cell r="E1221">
            <v>35.270499999999998</v>
          </cell>
        </row>
        <row r="1222">
          <cell r="B1222" t="str">
            <v>Malla M    6 10 (6.25x2.40)</v>
          </cell>
          <cell r="C1222" t="str">
            <v>mall</v>
          </cell>
          <cell r="D1222" t="str">
            <v>P31</v>
          </cell>
          <cell r="E1222">
            <v>74.054400000000015</v>
          </cell>
        </row>
        <row r="1223">
          <cell r="B1223" t="str">
            <v>Malla M    6 15 (6.25x2.40)</v>
          </cell>
          <cell r="C1223" t="str">
            <v>mall</v>
          </cell>
          <cell r="D1223" t="str">
            <v>P31</v>
          </cell>
          <cell r="E1223">
            <v>48.42880000000001</v>
          </cell>
        </row>
        <row r="1224">
          <cell r="B1224" t="str">
            <v>Malla M    7 15 (6.25x2.40)</v>
          </cell>
          <cell r="C1224" t="str">
            <v>mall</v>
          </cell>
          <cell r="D1224" t="str">
            <v>P31</v>
          </cell>
          <cell r="E1224">
            <v>67.726399999999998</v>
          </cell>
        </row>
        <row r="1225">
          <cell r="B1225" t="str">
            <v>Malla M    8 15 (6.25x2.40)</v>
          </cell>
          <cell r="C1225" t="str">
            <v>mall</v>
          </cell>
          <cell r="D1225" t="str">
            <v>P31</v>
          </cell>
          <cell r="E1225">
            <v>86.072000000000003</v>
          </cell>
        </row>
        <row r="1226">
          <cell r="B1226" t="str">
            <v>Malla M  10 15 (6.25x2.40)</v>
          </cell>
          <cell r="C1226" t="str">
            <v>mall</v>
          </cell>
          <cell r="D1226" t="str">
            <v>P31</v>
          </cell>
          <cell r="E1226">
            <v>132.8768</v>
          </cell>
        </row>
        <row r="1227">
          <cell r="B1227" t="str">
            <v>Malla M 3.5 15 (6.25x2.40)</v>
          </cell>
          <cell r="C1227" t="str">
            <v>mall</v>
          </cell>
          <cell r="D1227" t="str">
            <v>P31</v>
          </cell>
          <cell r="E1227">
            <v>16.475200000000001</v>
          </cell>
        </row>
        <row r="1228">
          <cell r="B1228" t="str">
            <v>Malla M 4.5 15 (6.25x2.40)</v>
          </cell>
          <cell r="C1228" t="str">
            <v>mall</v>
          </cell>
          <cell r="D1228" t="str">
            <v>P31</v>
          </cell>
          <cell r="E1228">
            <v>28.739200000000004</v>
          </cell>
        </row>
        <row r="1229">
          <cell r="B1229" t="str">
            <v>Malla M 5.5 15 (6.25x2.40)</v>
          </cell>
          <cell r="C1229" t="str">
            <v>mall</v>
          </cell>
          <cell r="D1229" t="str">
            <v>P31</v>
          </cell>
          <cell r="E1229">
            <v>40.689599999999999</v>
          </cell>
        </row>
        <row r="1230">
          <cell r="B1230" t="str">
            <v xml:space="preserve">Malla para tumbado                                    </v>
          </cell>
          <cell r="C1230" t="str">
            <v>m2</v>
          </cell>
          <cell r="D1230" t="str">
            <v>P60</v>
          </cell>
          <cell r="E1230">
            <v>2.37</v>
          </cell>
        </row>
        <row r="1231">
          <cell r="B1231" t="str">
            <v xml:space="preserve">Malla para tumbado (10 u de 2.21x0.61)                </v>
          </cell>
          <cell r="C1231" t="str">
            <v xml:space="preserve"> u   </v>
          </cell>
          <cell r="D1231" t="str">
            <v>P55</v>
          </cell>
          <cell r="E1231">
            <v>20.507200000000001</v>
          </cell>
        </row>
        <row r="1232">
          <cell r="B1232" t="str">
            <v>Manguera cableado eléct. PVC REF. 1"</v>
          </cell>
          <cell r="C1232" t="str">
            <v xml:space="preserve"> 100 m</v>
          </cell>
          <cell r="D1232" t="str">
            <v>P68</v>
          </cell>
          <cell r="E1232">
            <v>26.488</v>
          </cell>
        </row>
        <row r="1233">
          <cell r="B1233" t="str">
            <v>Manguera cableado eléct. PVC REF. 1/2"</v>
          </cell>
          <cell r="C1233" t="str">
            <v xml:space="preserve"> 100 m</v>
          </cell>
          <cell r="D1233" t="str">
            <v>P68</v>
          </cell>
          <cell r="E1233">
            <v>12.88</v>
          </cell>
        </row>
        <row r="1234">
          <cell r="B1234" t="str">
            <v>Manguera cableado eléct. PVC REF. 3/4"</v>
          </cell>
          <cell r="C1234" t="str">
            <v xml:space="preserve"> 100 m</v>
          </cell>
          <cell r="D1234" t="str">
            <v>P68</v>
          </cell>
          <cell r="E1234">
            <v>21.560000000000002</v>
          </cell>
        </row>
        <row r="1235">
          <cell r="B1235" t="str">
            <v xml:space="preserve">Manguera de 1/2"  15 mts.tricapa KELOS USA    </v>
          </cell>
          <cell r="C1235" t="str">
            <v xml:space="preserve"> roll</v>
          </cell>
          <cell r="D1235" t="str">
            <v>P60</v>
          </cell>
          <cell r="E1235">
            <v>10.32</v>
          </cell>
        </row>
        <row r="1236">
          <cell r="B1236" t="str">
            <v xml:space="preserve">Manguera de absorción 40'  PENTAIR                           </v>
          </cell>
          <cell r="C1236" t="str">
            <v xml:space="preserve"> u   </v>
          </cell>
          <cell r="D1236" t="str">
            <v>P2</v>
          </cell>
          <cell r="E1236">
            <v>39.423999999999999</v>
          </cell>
        </row>
        <row r="1237">
          <cell r="B1237" t="str">
            <v xml:space="preserve">Manguera de absorción 50' PENTAIR                            </v>
          </cell>
          <cell r="C1237" t="str">
            <v xml:space="preserve"> u   </v>
          </cell>
          <cell r="D1237" t="str">
            <v>P2</v>
          </cell>
          <cell r="E1237">
            <v>52.26666666666668</v>
          </cell>
        </row>
        <row r="1238">
          <cell r="B1238" t="str">
            <v>Manguera flexible 1/2"x1/2" - 1.40m -Cromado</v>
          </cell>
          <cell r="C1238" t="str">
            <v>u</v>
          </cell>
          <cell r="D1238" t="str">
            <v>P39</v>
          </cell>
          <cell r="E1238">
            <v>5.4096000000000002</v>
          </cell>
        </row>
        <row r="1239">
          <cell r="B1239" t="str">
            <v>Manija antipánico cortafuego  MAX SECURITY</v>
          </cell>
          <cell r="C1239" t="str">
            <v>u</v>
          </cell>
          <cell r="D1239" t="str">
            <v>P98</v>
          </cell>
          <cell r="E1239">
            <v>179</v>
          </cell>
        </row>
        <row r="1240">
          <cell r="B1240" t="str">
            <v>Manilla Jazz Linea Jazz cromo</v>
          </cell>
          <cell r="C1240" t="str">
            <v>u</v>
          </cell>
          <cell r="D1240" t="str">
            <v>P39</v>
          </cell>
          <cell r="E1240">
            <v>12.555200000000003</v>
          </cell>
        </row>
        <row r="1241">
          <cell r="B1241" t="str">
            <v>Manilla Jazz Linea Jazz cromo/oro</v>
          </cell>
          <cell r="C1241" t="str">
            <v>u</v>
          </cell>
          <cell r="D1241" t="str">
            <v>P39</v>
          </cell>
          <cell r="E1241">
            <v>14</v>
          </cell>
        </row>
        <row r="1242">
          <cell r="B1242" t="str">
            <v>Mano de Gato Blanco</v>
          </cell>
          <cell r="C1242" t="str">
            <v>20 kg</v>
          </cell>
          <cell r="D1242" t="str">
            <v>P59</v>
          </cell>
          <cell r="E1242">
            <v>9.8000000000000007</v>
          </cell>
        </row>
        <row r="1243">
          <cell r="B1243" t="str">
            <v>Mano de Gato Gris</v>
          </cell>
          <cell r="C1243" t="str">
            <v>20 kg</v>
          </cell>
          <cell r="D1243" t="str">
            <v>P59</v>
          </cell>
          <cell r="E1243">
            <v>8.5</v>
          </cell>
        </row>
        <row r="1244">
          <cell r="B1244" t="str">
            <v xml:space="preserve">Manómetro   0 - 100   P.S.I   Brdy USA                          </v>
          </cell>
          <cell r="C1244" t="str">
            <v xml:space="preserve"> u   </v>
          </cell>
          <cell r="D1244" t="str">
            <v>P2</v>
          </cell>
          <cell r="E1244">
            <v>5.6000000000000005</v>
          </cell>
        </row>
        <row r="1245">
          <cell r="B1245" t="str">
            <v>Mármol Eco-Romanico - Cenefa II Boticino - Dorado  5.5 x 17</v>
          </cell>
          <cell r="C1245" t="str">
            <v>u</v>
          </cell>
          <cell r="D1245" t="str">
            <v>P12</v>
          </cell>
          <cell r="E1245">
            <v>1.29</v>
          </cell>
        </row>
        <row r="1246">
          <cell r="B1246" t="str">
            <v>Mármol Eco-Romanico - Cenefa II Boticino - Dorado  5.5 x 17</v>
          </cell>
          <cell r="C1246" t="str">
            <v>u</v>
          </cell>
          <cell r="D1246" t="str">
            <v>P12</v>
          </cell>
          <cell r="E1246">
            <v>1.29</v>
          </cell>
        </row>
        <row r="1247">
          <cell r="B1247" t="str">
            <v xml:space="preserve">Mármol románico - Cenefa I Boticino Verde 11 x 31 </v>
          </cell>
          <cell r="C1247" t="str">
            <v>u</v>
          </cell>
          <cell r="D1247" t="str">
            <v>P12</v>
          </cell>
          <cell r="E1247">
            <v>5.49</v>
          </cell>
        </row>
        <row r="1248">
          <cell r="B1248" t="str">
            <v xml:space="preserve">Mármol románico - Cenefa I Rojo Boticino 11 x 31 </v>
          </cell>
          <cell r="C1248" t="str">
            <v>u</v>
          </cell>
          <cell r="D1248" t="str">
            <v>P12</v>
          </cell>
          <cell r="E1248">
            <v>5.49</v>
          </cell>
        </row>
        <row r="1249">
          <cell r="B1249" t="str">
            <v xml:space="preserve">Mármol románico - Cenefa I Rojo verde 11 x 31 </v>
          </cell>
          <cell r="C1249" t="str">
            <v>u</v>
          </cell>
          <cell r="D1249" t="str">
            <v>P12</v>
          </cell>
          <cell r="E1249">
            <v>5.49</v>
          </cell>
        </row>
        <row r="1250">
          <cell r="B1250" t="str">
            <v xml:space="preserve">Mármol románico - Cenefa II Boticino Rojo 17 x 31 </v>
          </cell>
          <cell r="C1250" t="str">
            <v>u</v>
          </cell>
          <cell r="D1250" t="str">
            <v>P12</v>
          </cell>
          <cell r="E1250">
            <v>8.4600000000000009</v>
          </cell>
        </row>
        <row r="1251">
          <cell r="B1251" t="str">
            <v xml:space="preserve">Mármol románico - Cenefa II Boticino Verde Rojo 17 x 31 </v>
          </cell>
          <cell r="C1251" t="str">
            <v>u</v>
          </cell>
          <cell r="D1251" t="str">
            <v>P12</v>
          </cell>
          <cell r="E1251">
            <v>8.4600000000000009</v>
          </cell>
        </row>
        <row r="1252">
          <cell r="B1252" t="str">
            <v>Mármol románico - Cenefa III Arc. 29 x 7. Botticino</v>
          </cell>
          <cell r="C1252" t="str">
            <v>u</v>
          </cell>
          <cell r="D1252" t="str">
            <v>P12</v>
          </cell>
          <cell r="E1252">
            <v>2.68</v>
          </cell>
        </row>
        <row r="1253">
          <cell r="B1253" t="str">
            <v xml:space="preserve">Mármol románico - Cenefa III Boticino Rojo 17 x 31 </v>
          </cell>
          <cell r="C1253" t="str">
            <v>u</v>
          </cell>
          <cell r="D1253" t="str">
            <v>P12</v>
          </cell>
          <cell r="E1253">
            <v>2.68</v>
          </cell>
        </row>
        <row r="1254">
          <cell r="B1254" t="str">
            <v xml:space="preserve">Mármol románico - Cenefa III Boticino Rojo 17 x 31 </v>
          </cell>
          <cell r="C1254" t="str">
            <v>u</v>
          </cell>
          <cell r="D1254" t="str">
            <v>P12</v>
          </cell>
          <cell r="E1254">
            <v>2.68</v>
          </cell>
        </row>
        <row r="1255">
          <cell r="B1255" t="str">
            <v>Mármol románico - Trevi Cenefa Arcaica 29 x 7</v>
          </cell>
          <cell r="C1255" t="str">
            <v>u</v>
          </cell>
          <cell r="D1255" t="str">
            <v>P12</v>
          </cell>
          <cell r="E1255">
            <v>6.1488000000000005</v>
          </cell>
        </row>
        <row r="1256">
          <cell r="B1256" t="str">
            <v>Mármol románico - Trevi Cenefa Arcaica 31 x 5</v>
          </cell>
          <cell r="C1256" t="str">
            <v>u</v>
          </cell>
          <cell r="D1256" t="str">
            <v>P12</v>
          </cell>
          <cell r="E1256">
            <v>6.0144000000000011</v>
          </cell>
        </row>
        <row r="1257">
          <cell r="B1257" t="str">
            <v>Mármol románico - Trevi Cenefa Arcaica 33 x 15</v>
          </cell>
          <cell r="C1257" t="str">
            <v>u</v>
          </cell>
          <cell r="D1257" t="str">
            <v>P12</v>
          </cell>
          <cell r="E1257">
            <v>14.616000000000001</v>
          </cell>
        </row>
        <row r="1258">
          <cell r="B1258" t="str">
            <v>Mármol románico - Trevi Cenefa Arcaica 36 x 7</v>
          </cell>
          <cell r="C1258" t="str">
            <v>u</v>
          </cell>
          <cell r="D1258" t="str">
            <v>P12</v>
          </cell>
          <cell r="E1258">
            <v>7.6944000000000008</v>
          </cell>
        </row>
        <row r="1259">
          <cell r="B1259" t="str">
            <v>Mármol románico - Trevi Cenefa I  Arc. 31 x 5. Botticino</v>
          </cell>
          <cell r="C1259" t="str">
            <v>u</v>
          </cell>
          <cell r="D1259" t="str">
            <v>P12</v>
          </cell>
          <cell r="E1259">
            <v>5.8128000000000011</v>
          </cell>
        </row>
        <row r="1260">
          <cell r="B1260" t="str">
            <v>Mármol románico - Trevi Cenefa II Arc. 29 x 7. Botticino</v>
          </cell>
          <cell r="C1260" t="str">
            <v>u</v>
          </cell>
          <cell r="D1260" t="str">
            <v>P12</v>
          </cell>
          <cell r="E1260">
            <v>5.8912000000000004</v>
          </cell>
        </row>
        <row r="1261">
          <cell r="B1261" t="str">
            <v>Mármol románico - Trevi Toceta Arc. 10 x 10. Ver-Bottic.</v>
          </cell>
          <cell r="C1261" t="str">
            <v>u</v>
          </cell>
          <cell r="D1261" t="str">
            <v>P12</v>
          </cell>
          <cell r="E1261">
            <v>2.7664000000000004</v>
          </cell>
        </row>
        <row r="1262">
          <cell r="B1262" t="str">
            <v>Mármol románico - Trevi Toceta Arc.10 x 10. Ros-Bottic.</v>
          </cell>
          <cell r="C1262" t="str">
            <v>u</v>
          </cell>
          <cell r="D1262" t="str">
            <v>P12</v>
          </cell>
          <cell r="E1262">
            <v>2.7664000000000004</v>
          </cell>
        </row>
        <row r="1263">
          <cell r="B1263" t="str">
            <v>Mármol rom-Trevi Cenefa Arc. IV 33 x 15. Roj - Ver-Botti</v>
          </cell>
          <cell r="C1263" t="str">
            <v>u</v>
          </cell>
          <cell r="D1263" t="str">
            <v>P12</v>
          </cell>
          <cell r="E1263">
            <v>14.448000000000002</v>
          </cell>
        </row>
        <row r="1264">
          <cell r="B1264" t="str">
            <v>Mármol rom-Trevi Cenefa III Arc. 36 x 7. Botti - Ver - Ros</v>
          </cell>
          <cell r="C1264" t="str">
            <v>u</v>
          </cell>
          <cell r="D1264" t="str">
            <v>P12</v>
          </cell>
          <cell r="E1264">
            <v>7.5376000000000012</v>
          </cell>
        </row>
        <row r="1265">
          <cell r="B1265" t="str">
            <v xml:space="preserve">Masilla plástica juntas IGAS N. </v>
          </cell>
          <cell r="C1265" t="str">
            <v xml:space="preserve"> kg  </v>
          </cell>
          <cell r="D1265" t="str">
            <v>P92</v>
          </cell>
          <cell r="E1265">
            <v>1.3191999999999999</v>
          </cell>
        </row>
        <row r="1266">
          <cell r="B1266" t="str">
            <v>Material al norte de Quito   (transporte)</v>
          </cell>
          <cell r="C1266" t="str">
            <v>m3</v>
          </cell>
          <cell r="D1266" t="str">
            <v>P101</v>
          </cell>
          <cell r="E1266">
            <v>6</v>
          </cell>
        </row>
        <row r="1267">
          <cell r="B1267" t="str">
            <v>Material al sur de Quito   (transporte)</v>
          </cell>
          <cell r="C1267" t="str">
            <v>m3</v>
          </cell>
          <cell r="D1267" t="str">
            <v>P101</v>
          </cell>
          <cell r="E1267">
            <v>7</v>
          </cell>
        </row>
        <row r="1268">
          <cell r="B1268" t="str">
            <v>Material en el Valle de Cumbaya   (transporte)</v>
          </cell>
          <cell r="C1268" t="str">
            <v>m3</v>
          </cell>
          <cell r="D1268" t="str">
            <v>P101</v>
          </cell>
          <cell r="E1268">
            <v>7.5</v>
          </cell>
        </row>
        <row r="1269">
          <cell r="B1269" t="str">
            <v>Material en el Valle de los Chillos   (transporte)</v>
          </cell>
          <cell r="C1269" t="str">
            <v>m3</v>
          </cell>
          <cell r="D1269" t="str">
            <v>P101</v>
          </cell>
          <cell r="E1269">
            <v>7</v>
          </cell>
        </row>
        <row r="1270">
          <cell r="B1270" t="str">
            <v>Maxiclean 100</v>
          </cell>
          <cell r="C1270" t="str">
            <v xml:space="preserve"> Lt  </v>
          </cell>
          <cell r="D1270" t="str">
            <v>P59</v>
          </cell>
          <cell r="E1270">
            <v>2.46</v>
          </cell>
        </row>
        <row r="1271">
          <cell r="B1271" t="str">
            <v>Maxiclean 200</v>
          </cell>
          <cell r="C1271" t="str">
            <v xml:space="preserve"> Lt  </v>
          </cell>
          <cell r="D1271" t="str">
            <v>P59</v>
          </cell>
          <cell r="E1271">
            <v>3.53</v>
          </cell>
        </row>
        <row r="1272">
          <cell r="B1272" t="str">
            <v>Maxiclean 300</v>
          </cell>
          <cell r="C1272" t="str">
            <v xml:space="preserve"> Lt  </v>
          </cell>
          <cell r="D1272" t="str">
            <v>P59</v>
          </cell>
          <cell r="E1272">
            <v>2.19</v>
          </cell>
        </row>
        <row r="1273">
          <cell r="B1273" t="str">
            <v>Maxiclean 50</v>
          </cell>
          <cell r="C1273" t="str">
            <v xml:space="preserve"> Lt  </v>
          </cell>
          <cell r="D1273" t="str">
            <v>P59</v>
          </cell>
          <cell r="E1273">
            <v>1.71</v>
          </cell>
        </row>
        <row r="1274">
          <cell r="B1274" t="str">
            <v>Maxiclear</v>
          </cell>
          <cell r="C1274" t="str">
            <v>gln</v>
          </cell>
          <cell r="D1274" t="str">
            <v>P59</v>
          </cell>
          <cell r="E1274">
            <v>18.95</v>
          </cell>
        </row>
        <row r="1275">
          <cell r="B1275" t="str">
            <v>Maxiempaste</v>
          </cell>
          <cell r="C1275" t="str">
            <v>20 kg</v>
          </cell>
          <cell r="D1275" t="str">
            <v>P59</v>
          </cell>
          <cell r="E1275">
            <v>6.38</v>
          </cell>
        </row>
        <row r="1276">
          <cell r="B1276" t="str">
            <v>Maxifast</v>
          </cell>
          <cell r="C1276" t="str">
            <v>gln</v>
          </cell>
          <cell r="D1276" t="str">
            <v>P59</v>
          </cell>
          <cell r="E1276">
            <v>5.03</v>
          </cell>
        </row>
        <row r="1277">
          <cell r="B1277" t="str">
            <v>Maxilane</v>
          </cell>
          <cell r="C1277" t="str">
            <v>gln</v>
          </cell>
          <cell r="D1277" t="str">
            <v>P59</v>
          </cell>
          <cell r="E1277">
            <v>17.22</v>
          </cell>
        </row>
        <row r="1278">
          <cell r="B1278" t="str">
            <v>Maximix</v>
          </cell>
          <cell r="C1278" t="str">
            <v>40 kg</v>
          </cell>
          <cell r="D1278" t="str">
            <v>P59</v>
          </cell>
          <cell r="E1278">
            <v>4.09</v>
          </cell>
        </row>
        <row r="1279">
          <cell r="B1279" t="str">
            <v>Maxinol</v>
          </cell>
          <cell r="C1279" t="str">
            <v>gln</v>
          </cell>
          <cell r="D1279" t="str">
            <v>P59</v>
          </cell>
          <cell r="E1279">
            <v>5.17</v>
          </cell>
        </row>
        <row r="1280">
          <cell r="B1280" t="str">
            <v>Maxipatch 100</v>
          </cell>
          <cell r="C1280" t="str">
            <v>Lt</v>
          </cell>
          <cell r="D1280" t="str">
            <v>P59</v>
          </cell>
          <cell r="E1280">
            <v>0.93</v>
          </cell>
        </row>
        <row r="1281">
          <cell r="B1281" t="str">
            <v>Maxiplug</v>
          </cell>
          <cell r="C1281" t="str">
            <v xml:space="preserve">2 Kg  </v>
          </cell>
          <cell r="D1281" t="str">
            <v>P59</v>
          </cell>
          <cell r="E1281">
            <v>2.77</v>
          </cell>
        </row>
        <row r="1282">
          <cell r="B1282" t="str">
            <v>Maxisealer 300</v>
          </cell>
          <cell r="C1282" t="str">
            <v>gln</v>
          </cell>
          <cell r="D1282" t="str">
            <v>P59</v>
          </cell>
          <cell r="E1282">
            <v>16.12</v>
          </cell>
        </row>
        <row r="1283">
          <cell r="B1283" t="str">
            <v>Maxistick 580</v>
          </cell>
          <cell r="C1283" t="str">
            <v xml:space="preserve"> Lt  </v>
          </cell>
          <cell r="D1283" t="str">
            <v>P59</v>
          </cell>
          <cell r="E1283">
            <v>22.88</v>
          </cell>
        </row>
        <row r="1284">
          <cell r="B1284" t="str">
            <v>Maxitex Fino (Oro, Natural y Almendra)</v>
          </cell>
          <cell r="C1284" t="str">
            <v>30 kg</v>
          </cell>
          <cell r="D1284" t="str">
            <v>P59</v>
          </cell>
          <cell r="E1284">
            <v>36.090000000000003</v>
          </cell>
        </row>
        <row r="1285">
          <cell r="B1285" t="str">
            <v>Maxitex Fino (Terracota)</v>
          </cell>
          <cell r="C1285" t="str">
            <v>30 kg</v>
          </cell>
          <cell r="D1285" t="str">
            <v>P59</v>
          </cell>
          <cell r="E1285">
            <v>38.450000000000003</v>
          </cell>
        </row>
        <row r="1286">
          <cell r="B1286" t="str">
            <v xml:space="preserve">Mecha lenta                                           </v>
          </cell>
          <cell r="C1286" t="str">
            <v xml:space="preserve"> 1000m</v>
          </cell>
          <cell r="D1286" t="str">
            <v>P41</v>
          </cell>
          <cell r="E1286">
            <v>145.60000000000002</v>
          </cell>
        </row>
        <row r="1287">
          <cell r="B1287" t="str">
            <v xml:space="preserve">Media Alfajía de eucalipto 3x6x250 (cm) cepillado                    </v>
          </cell>
          <cell r="C1287" t="str">
            <v xml:space="preserve"> u   </v>
          </cell>
          <cell r="D1287" t="str">
            <v>P58</v>
          </cell>
          <cell r="E1287">
            <v>1.7584000000000002</v>
          </cell>
        </row>
        <row r="1288">
          <cell r="B1288" t="str">
            <v>Media duela 5 cm.</v>
          </cell>
          <cell r="C1288" t="str">
            <v>u</v>
          </cell>
          <cell r="D1288" t="str">
            <v>P58</v>
          </cell>
          <cell r="E1288">
            <v>1.0640000000000001</v>
          </cell>
        </row>
        <row r="1289">
          <cell r="B1289" t="str">
            <v>Medidor y disyuntor de proteccion</v>
          </cell>
          <cell r="C1289" t="str">
            <v>global</v>
          </cell>
          <cell r="E1289">
            <v>230</v>
          </cell>
        </row>
        <row r="1290">
          <cell r="B1290" t="str">
            <v xml:space="preserve">Medidores agua 3M3/Hmagnéticos Tavira1/2" ChorroUnico          </v>
          </cell>
          <cell r="C1290" t="str">
            <v xml:space="preserve"> u   </v>
          </cell>
          <cell r="D1290" t="str">
            <v>P2</v>
          </cell>
          <cell r="E1290">
            <v>23.520000000000003</v>
          </cell>
        </row>
        <row r="1291">
          <cell r="B1291" t="str">
            <v xml:space="preserve">Medidores agua 5 M3/HmagnéticosTavira3/4"ChorroUnico                   </v>
          </cell>
          <cell r="C1291" t="str">
            <v>u</v>
          </cell>
          <cell r="D1291" t="str">
            <v>P2</v>
          </cell>
          <cell r="E1291">
            <v>42.56</v>
          </cell>
        </row>
        <row r="1292">
          <cell r="B1292" t="str">
            <v xml:space="preserve">Medidores agua 7M3/H magnéticos Tavira 1" Chorro Unico      </v>
          </cell>
          <cell r="C1292" t="str">
            <v xml:space="preserve"> u   </v>
          </cell>
          <cell r="D1292" t="str">
            <v>P2</v>
          </cell>
          <cell r="E1292">
            <v>77.28</v>
          </cell>
        </row>
        <row r="1293">
          <cell r="B1293" t="str">
            <v>Medio jgo. acces. FV Coll.Stylo cromo (LINEA DE LUJO)</v>
          </cell>
          <cell r="C1293" t="str">
            <v xml:space="preserve"> u   </v>
          </cell>
          <cell r="D1293" t="str">
            <v>P44</v>
          </cell>
          <cell r="E1293">
            <v>84.784000000000006</v>
          </cell>
        </row>
        <row r="1294">
          <cell r="B1294" t="str">
            <v>Mezcladora 4" Mossini cromo</v>
          </cell>
          <cell r="C1294" t="str">
            <v>u</v>
          </cell>
          <cell r="D1294" t="str">
            <v>P39</v>
          </cell>
          <cell r="E1294">
            <v>12.510400000000001</v>
          </cell>
        </row>
        <row r="1295">
          <cell r="B1295" t="str">
            <v>Mina Guayllabamba a Calderòn (17.50 Km)</v>
          </cell>
          <cell r="C1295" t="str">
            <v>m3</v>
          </cell>
          <cell r="D1295" t="str">
            <v>P16</v>
          </cell>
          <cell r="E1295">
            <v>4</v>
          </cell>
        </row>
        <row r="1296">
          <cell r="B1296" t="str">
            <v>Mina Guayllabamba a Checa (30 Km)</v>
          </cell>
          <cell r="C1296" t="str">
            <v>m3</v>
          </cell>
          <cell r="D1296" t="str">
            <v>P16</v>
          </cell>
          <cell r="E1296">
            <v>4.5</v>
          </cell>
        </row>
        <row r="1297">
          <cell r="B1297" t="str">
            <v>Mina Guayllabamba a Guayllabamba (10 Km)</v>
          </cell>
          <cell r="C1297" t="str">
            <v>m3</v>
          </cell>
          <cell r="D1297" t="str">
            <v>P16</v>
          </cell>
          <cell r="E1297">
            <v>3</v>
          </cell>
        </row>
        <row r="1298">
          <cell r="B1298" t="str">
            <v>Mina Guayllabamba a Llano Chico (20 Km)</v>
          </cell>
          <cell r="C1298" t="str">
            <v>m3</v>
          </cell>
          <cell r="D1298" t="str">
            <v>P16</v>
          </cell>
          <cell r="E1298">
            <v>4</v>
          </cell>
        </row>
        <row r="1299">
          <cell r="B1299" t="str">
            <v>Mina Guayllabamba a Llano Grande (18 Km)</v>
          </cell>
          <cell r="C1299" t="str">
            <v>m3</v>
          </cell>
          <cell r="D1299" t="str">
            <v>P16</v>
          </cell>
          <cell r="E1299">
            <v>4</v>
          </cell>
        </row>
        <row r="1300">
          <cell r="B1300" t="str">
            <v>Mina Guayllabamba a Pifo (40 Km)</v>
          </cell>
          <cell r="C1300" t="str">
            <v>m3</v>
          </cell>
          <cell r="D1300" t="str">
            <v>P16</v>
          </cell>
          <cell r="E1300">
            <v>6</v>
          </cell>
        </row>
        <row r="1301">
          <cell r="B1301" t="str">
            <v>Mina Guayllabamba a Pomasqui (35 Km)</v>
          </cell>
          <cell r="C1301" t="str">
            <v>m3</v>
          </cell>
          <cell r="D1301" t="str">
            <v>P16</v>
          </cell>
          <cell r="E1301">
            <v>5.25</v>
          </cell>
        </row>
        <row r="1302">
          <cell r="B1302" t="str">
            <v>Mina Guayllabamba a Quinche (25 Km)</v>
          </cell>
          <cell r="C1302" t="str">
            <v>m3</v>
          </cell>
          <cell r="D1302" t="str">
            <v>P16</v>
          </cell>
          <cell r="E1302">
            <v>5</v>
          </cell>
        </row>
        <row r="1303">
          <cell r="B1303" t="str">
            <v>Mina Guayllabamba a Quito Centro(35 Km)</v>
          </cell>
          <cell r="C1303" t="str">
            <v>m3</v>
          </cell>
          <cell r="D1303" t="str">
            <v>P16</v>
          </cell>
          <cell r="E1303">
            <v>5.25</v>
          </cell>
        </row>
        <row r="1304">
          <cell r="B1304" t="str">
            <v>Mina Guayllabamba a Quito Norte (30 Km)</v>
          </cell>
          <cell r="C1304" t="str">
            <v>m3</v>
          </cell>
          <cell r="D1304" t="str">
            <v>P16</v>
          </cell>
          <cell r="E1304">
            <v>4.5</v>
          </cell>
        </row>
        <row r="1305">
          <cell r="B1305" t="str">
            <v>Mina Guayllabamba a Quito Sur(50 Km)</v>
          </cell>
          <cell r="C1305" t="str">
            <v>m3</v>
          </cell>
          <cell r="D1305" t="str">
            <v>P16</v>
          </cell>
          <cell r="E1305">
            <v>7.5</v>
          </cell>
        </row>
        <row r="1306">
          <cell r="B1306" t="str">
            <v>Mina Guayllabamba a Tumbaco (55 Km)</v>
          </cell>
          <cell r="C1306" t="str">
            <v>m3</v>
          </cell>
          <cell r="D1306" t="str">
            <v>P16</v>
          </cell>
          <cell r="E1306">
            <v>8.25</v>
          </cell>
        </row>
        <row r="1307">
          <cell r="B1307" t="str">
            <v>Mina Guayllabamba a Yaruqui (35 Km)</v>
          </cell>
          <cell r="C1307" t="str">
            <v>m3</v>
          </cell>
          <cell r="D1307" t="str">
            <v>P16</v>
          </cell>
          <cell r="E1307">
            <v>5.6</v>
          </cell>
        </row>
        <row r="1308">
          <cell r="B1308" t="str">
            <v>Mini bucle Dupont Lumena (inc. forro) 10 años de garantía</v>
          </cell>
          <cell r="C1308" t="str">
            <v xml:space="preserve"> m2  </v>
          </cell>
          <cell r="D1308" t="str">
            <v>P7</v>
          </cell>
          <cell r="E1308">
            <v>18.614400000000003</v>
          </cell>
        </row>
        <row r="1309">
          <cell r="B1309" t="str">
            <v>Mini bucle Forte (inc. forro)</v>
          </cell>
          <cell r="C1309" t="str">
            <v xml:space="preserve"> m2  </v>
          </cell>
          <cell r="D1309" t="str">
            <v>P7</v>
          </cell>
          <cell r="E1309">
            <v>9.6432000000000002</v>
          </cell>
        </row>
        <row r="1310">
          <cell r="B1310" t="str">
            <v>Mini bucle Mongol (sin forro)</v>
          </cell>
          <cell r="C1310" t="str">
            <v xml:space="preserve"> m2  </v>
          </cell>
          <cell r="D1310" t="str">
            <v>P7</v>
          </cell>
          <cell r="E1310">
            <v>9.24</v>
          </cell>
        </row>
        <row r="1311">
          <cell r="B1311" t="str">
            <v>Mini bucle Resisto (inc. Forro) 5 años de garantía</v>
          </cell>
          <cell r="C1311" t="str">
            <v xml:space="preserve"> m2  </v>
          </cell>
          <cell r="D1311" t="str">
            <v>P7</v>
          </cell>
          <cell r="E1311">
            <v>11.177600000000002</v>
          </cell>
        </row>
        <row r="1312">
          <cell r="B1312" t="str">
            <v xml:space="preserve">ML con URK  75 mm. Clase 20                           </v>
          </cell>
          <cell r="C1312" t="str">
            <v xml:space="preserve"> m   </v>
          </cell>
          <cell r="D1312" t="str">
            <v>P95</v>
          </cell>
          <cell r="E1312">
            <v>6.5184000000000006</v>
          </cell>
        </row>
        <row r="1313">
          <cell r="B1313" t="str">
            <v xml:space="preserve">ML con URK 100 mm. Clase 15                           </v>
          </cell>
          <cell r="C1313" t="str">
            <v xml:space="preserve"> m   </v>
          </cell>
          <cell r="D1313" t="str">
            <v>P95</v>
          </cell>
          <cell r="E1313">
            <v>7.4256000000000002</v>
          </cell>
        </row>
        <row r="1314">
          <cell r="B1314" t="str">
            <v xml:space="preserve">ML con URK 100 mm. Clase 20                           </v>
          </cell>
          <cell r="C1314" t="str">
            <v xml:space="preserve"> m   </v>
          </cell>
          <cell r="D1314" t="str">
            <v>P95</v>
          </cell>
          <cell r="E1314">
            <v>9.4640000000000004</v>
          </cell>
        </row>
        <row r="1315">
          <cell r="B1315" t="str">
            <v xml:space="preserve">ML con URK 150 mm. Clase 10                           </v>
          </cell>
          <cell r="C1315" t="str">
            <v xml:space="preserve"> m   </v>
          </cell>
          <cell r="D1315" t="str">
            <v>P95</v>
          </cell>
          <cell r="E1315">
            <v>12.566400000000002</v>
          </cell>
        </row>
        <row r="1316">
          <cell r="B1316" t="str">
            <v xml:space="preserve">ML con URK 150 mm. Clase 15                           </v>
          </cell>
          <cell r="C1316" t="str">
            <v xml:space="preserve"> m   </v>
          </cell>
          <cell r="D1316" t="str">
            <v>P95</v>
          </cell>
          <cell r="E1316">
            <v>14.5236</v>
          </cell>
        </row>
        <row r="1317">
          <cell r="B1317" t="str">
            <v xml:space="preserve">ML con URK 150 mm. Clase 20                           </v>
          </cell>
          <cell r="C1317" t="str">
            <v xml:space="preserve"> m   </v>
          </cell>
          <cell r="D1317" t="str">
            <v>P95</v>
          </cell>
          <cell r="E1317">
            <v>19.812800000000003</v>
          </cell>
        </row>
        <row r="1318">
          <cell r="B1318" t="str">
            <v xml:space="preserve">ML con URK 200 mm. Clase 10                           </v>
          </cell>
          <cell r="C1318" t="str">
            <v xml:space="preserve"> m   </v>
          </cell>
          <cell r="D1318" t="str">
            <v>P95</v>
          </cell>
          <cell r="E1318">
            <v>19.471200000000003</v>
          </cell>
        </row>
        <row r="1319">
          <cell r="B1319" t="str">
            <v xml:space="preserve">ML con URK 200 mm. Clase 15                           </v>
          </cell>
          <cell r="C1319" t="str">
            <v xml:space="preserve"> m   </v>
          </cell>
          <cell r="D1319" t="str">
            <v>P95</v>
          </cell>
          <cell r="E1319">
            <v>22.380400000000005</v>
          </cell>
        </row>
        <row r="1320">
          <cell r="B1320" t="str">
            <v xml:space="preserve">ML con URK 200 mm. Clase 20                           </v>
          </cell>
          <cell r="C1320" t="str">
            <v xml:space="preserve"> m   </v>
          </cell>
          <cell r="D1320" t="str">
            <v>P95</v>
          </cell>
          <cell r="E1320">
            <v>27.7256</v>
          </cell>
        </row>
        <row r="1321">
          <cell r="B1321" t="str">
            <v xml:space="preserve">ML con URK 250 mm. Clase 10                           </v>
          </cell>
          <cell r="C1321" t="str">
            <v xml:space="preserve"> m   </v>
          </cell>
          <cell r="D1321" t="str">
            <v>P95</v>
          </cell>
          <cell r="E1321">
            <v>31.374000000000002</v>
          </cell>
        </row>
        <row r="1322">
          <cell r="B1322" t="str">
            <v xml:space="preserve">ML con URK 250 mm. Clase 15                           </v>
          </cell>
          <cell r="C1322" t="str">
            <v xml:space="preserve"> m   </v>
          </cell>
          <cell r="D1322" t="str">
            <v>P95</v>
          </cell>
          <cell r="E1322">
            <v>35.775600000000004</v>
          </cell>
        </row>
        <row r="1323">
          <cell r="B1323" t="str">
            <v xml:space="preserve">ML con URK 250 mm. Clase 20                           </v>
          </cell>
          <cell r="C1323" t="str">
            <v xml:space="preserve"> m   </v>
          </cell>
          <cell r="D1323" t="str">
            <v>P95</v>
          </cell>
          <cell r="E1323">
            <v>46.916800000000002</v>
          </cell>
        </row>
        <row r="1324">
          <cell r="B1324" t="str">
            <v xml:space="preserve">ML con URK 300 mm. Clase 10                           </v>
          </cell>
          <cell r="C1324" t="str">
            <v xml:space="preserve"> m   </v>
          </cell>
          <cell r="D1324" t="str">
            <v>P95</v>
          </cell>
          <cell r="E1324">
            <v>47.555200000000006</v>
          </cell>
        </row>
        <row r="1325">
          <cell r="B1325" t="str">
            <v xml:space="preserve">ML con URK 300 mm. Clase 15                           </v>
          </cell>
          <cell r="C1325" t="str">
            <v xml:space="preserve"> m   </v>
          </cell>
          <cell r="D1325" t="str">
            <v>P95</v>
          </cell>
          <cell r="E1325">
            <v>63.932400000000008</v>
          </cell>
        </row>
        <row r="1326">
          <cell r="B1326" t="str">
            <v xml:space="preserve">ML con URK 300 mm. Clase 20                           </v>
          </cell>
          <cell r="C1326" t="str">
            <v xml:space="preserve"> m   </v>
          </cell>
          <cell r="D1326" t="str">
            <v>P95</v>
          </cell>
          <cell r="E1326">
            <v>76.756399999999999</v>
          </cell>
        </row>
        <row r="1327">
          <cell r="B1327" t="str">
            <v xml:space="preserve">ML con URK 350 mm. Clase 10                           </v>
          </cell>
          <cell r="C1327" t="str">
            <v xml:space="preserve"> m   </v>
          </cell>
          <cell r="D1327" t="str">
            <v>P95</v>
          </cell>
          <cell r="E1327">
            <v>64.551200000000009</v>
          </cell>
        </row>
        <row r="1328">
          <cell r="B1328" t="str">
            <v xml:space="preserve">ML con URK 350 mm. Clase 15                           </v>
          </cell>
          <cell r="C1328" t="str">
            <v xml:space="preserve"> m   </v>
          </cell>
          <cell r="D1328" t="str">
            <v>P95</v>
          </cell>
          <cell r="E1328">
            <v>97.000400000000013</v>
          </cell>
        </row>
        <row r="1329">
          <cell r="B1329" t="str">
            <v xml:space="preserve">ML con URK 350 mm. Clase 20                           </v>
          </cell>
          <cell r="C1329" t="str">
            <v xml:space="preserve"> m   </v>
          </cell>
          <cell r="D1329" t="str">
            <v>P95</v>
          </cell>
          <cell r="E1329">
            <v>109.87480000000002</v>
          </cell>
        </row>
        <row r="1330">
          <cell r="B1330" t="str">
            <v xml:space="preserve">ML con URK 400 mm. Clase 10                           </v>
          </cell>
          <cell r="C1330" t="str">
            <v xml:space="preserve"> m   </v>
          </cell>
          <cell r="D1330" t="str">
            <v>P95</v>
          </cell>
          <cell r="E1330">
            <v>76.801200000000009</v>
          </cell>
        </row>
        <row r="1331">
          <cell r="B1331" t="str">
            <v xml:space="preserve">ML con URK 400 mm. Clase 15                           </v>
          </cell>
          <cell r="C1331" t="str">
            <v xml:space="preserve"> m   </v>
          </cell>
          <cell r="D1331" t="str">
            <v>P95</v>
          </cell>
          <cell r="E1331">
            <v>121.82520000000001</v>
          </cell>
        </row>
        <row r="1332">
          <cell r="B1332" t="str">
            <v xml:space="preserve">ML con URK 400 mm. Clase 20                           </v>
          </cell>
          <cell r="C1332" t="str">
            <v xml:space="preserve"> m   </v>
          </cell>
          <cell r="D1332" t="str">
            <v>P95</v>
          </cell>
          <cell r="E1332">
            <v>152.05960000000002</v>
          </cell>
        </row>
        <row r="1333">
          <cell r="B1333" t="str">
            <v xml:space="preserve">ML con URK 450 mm. Clase 10                           </v>
          </cell>
          <cell r="C1333" t="str">
            <v xml:space="preserve"> m   </v>
          </cell>
          <cell r="D1333" t="str">
            <v>P95</v>
          </cell>
          <cell r="E1333">
            <v>91.772800000000004</v>
          </cell>
        </row>
        <row r="1334">
          <cell r="B1334" t="str">
            <v xml:space="preserve">ML con URK 450 mm. Clase 15                           </v>
          </cell>
          <cell r="C1334" t="str">
            <v xml:space="preserve"> m   </v>
          </cell>
          <cell r="D1334" t="str">
            <v>P95</v>
          </cell>
          <cell r="E1334">
            <v>120.32440000000001</v>
          </cell>
        </row>
        <row r="1335">
          <cell r="B1335" t="str">
            <v xml:space="preserve">ML con URK 450 mm. Clase 20                           </v>
          </cell>
          <cell r="C1335" t="str">
            <v xml:space="preserve"> m   </v>
          </cell>
          <cell r="D1335" t="str">
            <v>P95</v>
          </cell>
          <cell r="E1335">
            <v>163.71039999999999</v>
          </cell>
        </row>
        <row r="1336">
          <cell r="B1336" t="str">
            <v xml:space="preserve">ML con URK 500 mm. Clase 10                           </v>
          </cell>
          <cell r="C1336" t="str">
            <v xml:space="preserve"> m   </v>
          </cell>
          <cell r="D1336" t="str">
            <v>P95</v>
          </cell>
          <cell r="E1336">
            <v>106.14800000000001</v>
          </cell>
        </row>
        <row r="1337">
          <cell r="B1337" t="str">
            <v xml:space="preserve">ML con URK 500 mm. Clase 15                           </v>
          </cell>
          <cell r="C1337" t="str">
            <v xml:space="preserve"> m   </v>
          </cell>
          <cell r="D1337" t="str">
            <v>P95</v>
          </cell>
          <cell r="E1337">
            <v>130.0712</v>
          </cell>
        </row>
        <row r="1338">
          <cell r="B1338" t="str">
            <v xml:space="preserve">ML con URK 500 mm. Clase 20                           </v>
          </cell>
          <cell r="C1338" t="str">
            <v xml:space="preserve"> m   </v>
          </cell>
          <cell r="D1338" t="str">
            <v>P95</v>
          </cell>
          <cell r="E1338">
            <v>179.70960000000002</v>
          </cell>
        </row>
        <row r="1339">
          <cell r="B1339" t="str">
            <v xml:space="preserve">ML con URK 600 mm. Clase 10                           </v>
          </cell>
          <cell r="C1339" t="str">
            <v xml:space="preserve"> m   </v>
          </cell>
          <cell r="D1339" t="str">
            <v>P95</v>
          </cell>
          <cell r="E1339">
            <v>157.75480000000002</v>
          </cell>
        </row>
        <row r="1340">
          <cell r="B1340" t="str">
            <v xml:space="preserve">ML con URK 600 mm. Clase 15                           </v>
          </cell>
          <cell r="C1340" t="str">
            <v xml:space="preserve"> m   </v>
          </cell>
          <cell r="D1340" t="str">
            <v>P95</v>
          </cell>
          <cell r="E1340">
            <v>188.3476</v>
          </cell>
        </row>
        <row r="1341">
          <cell r="B1341" t="str">
            <v xml:space="preserve">ML con URK 600 mm. Clase 20                           </v>
          </cell>
          <cell r="C1341" t="str">
            <v xml:space="preserve"> m   </v>
          </cell>
          <cell r="D1341" t="str">
            <v>P95</v>
          </cell>
          <cell r="E1341">
            <v>238.24080000000004</v>
          </cell>
        </row>
        <row r="1342">
          <cell r="B1342" t="str">
            <v xml:space="preserve">ML con URK 700 mm. Clase 10                           </v>
          </cell>
          <cell r="C1342" t="str">
            <v xml:space="preserve"> m   </v>
          </cell>
          <cell r="D1342" t="str">
            <v>P95</v>
          </cell>
          <cell r="E1342">
            <v>200.58920000000001</v>
          </cell>
        </row>
        <row r="1343">
          <cell r="B1343" t="str">
            <v xml:space="preserve">ML con URK 700 mm. Clase 15                           </v>
          </cell>
          <cell r="C1343" t="str">
            <v xml:space="preserve"> m   </v>
          </cell>
          <cell r="D1343" t="str">
            <v>P95</v>
          </cell>
          <cell r="E1343">
            <v>250.17440000000002</v>
          </cell>
        </row>
        <row r="1344">
          <cell r="B1344" t="str">
            <v xml:space="preserve">ML con URK 700 mm. Clase 20                           </v>
          </cell>
          <cell r="C1344" t="str">
            <v xml:space="preserve"> m   </v>
          </cell>
          <cell r="D1344" t="str">
            <v>P95</v>
          </cell>
          <cell r="E1344">
            <v>314.10120000000001</v>
          </cell>
        </row>
        <row r="1345">
          <cell r="B1345" t="str">
            <v xml:space="preserve">Moldura SEYKE M-1   2.20   preacabadas x 1000                         </v>
          </cell>
          <cell r="C1345" t="str">
            <v xml:space="preserve"> m   </v>
          </cell>
          <cell r="D1345" t="str">
            <v>P40</v>
          </cell>
          <cell r="E1345">
            <v>2.6320000000000006</v>
          </cell>
        </row>
        <row r="1346">
          <cell r="B1346" t="str">
            <v xml:space="preserve">Mortero sin contracciones GROUTMIX                    </v>
          </cell>
          <cell r="C1346" t="str">
            <v xml:space="preserve"> kg  </v>
          </cell>
          <cell r="D1346" t="str">
            <v>P93</v>
          </cell>
          <cell r="E1346">
            <v>0.56000000000000005</v>
          </cell>
        </row>
        <row r="1347">
          <cell r="B1347" t="str">
            <v>Mortero 1:6</v>
          </cell>
          <cell r="C1347" t="str">
            <v>m3</v>
          </cell>
          <cell r="E1347">
            <v>54.766748800000002</v>
          </cell>
        </row>
        <row r="1348">
          <cell r="B1348" t="str">
            <v>Mortero 1:1:8</v>
          </cell>
          <cell r="C1348" t="str">
            <v>m3</v>
          </cell>
          <cell r="E1348">
            <v>50.507108000000002</v>
          </cell>
        </row>
        <row r="1349">
          <cell r="B1349" t="str">
            <v>Motocultor</v>
          </cell>
          <cell r="C1349" t="str">
            <v>u</v>
          </cell>
          <cell r="D1349" t="str">
            <v>P97</v>
          </cell>
          <cell r="E1349">
            <v>1632.0080000000003</v>
          </cell>
        </row>
        <row r="1350">
          <cell r="B1350" t="str">
            <v>Motoguadañas 343R</v>
          </cell>
          <cell r="C1350" t="str">
            <v>u</v>
          </cell>
          <cell r="D1350" t="str">
            <v>P97</v>
          </cell>
          <cell r="E1350">
            <v>888.59680000000003</v>
          </cell>
        </row>
        <row r="1351">
          <cell r="B1351" t="str">
            <v>Motosierra 395/30"</v>
          </cell>
          <cell r="C1351" t="str">
            <v>u</v>
          </cell>
          <cell r="D1351" t="str">
            <v>P97</v>
          </cell>
          <cell r="E1351">
            <v>968.53120000000013</v>
          </cell>
        </row>
        <row r="1352">
          <cell r="B1352" t="str">
            <v>Mueble Family (LINEA PLASMADE) (MARMOL CULTIVADO)</v>
          </cell>
          <cell r="C1352" t="str">
            <v xml:space="preserve"> u   </v>
          </cell>
          <cell r="D1352" t="str">
            <v>P13</v>
          </cell>
          <cell r="E1352">
            <v>88.9</v>
          </cell>
        </row>
        <row r="1353">
          <cell r="B1353" t="str">
            <v>Mueble Master (LINEA PLASMADE) (MARMOL CULTIVADO)</v>
          </cell>
          <cell r="C1353" t="str">
            <v xml:space="preserve"> u   </v>
          </cell>
          <cell r="D1353" t="str">
            <v>P13</v>
          </cell>
          <cell r="E1353">
            <v>121.9</v>
          </cell>
        </row>
        <row r="1354">
          <cell r="B1354" t="str">
            <v>Mueble Perla grande (LINEA PLASMADE) (MARMOL CULTIVADO)</v>
          </cell>
          <cell r="C1354" t="str">
            <v xml:space="preserve"> u   </v>
          </cell>
          <cell r="D1354" t="str">
            <v>P13</v>
          </cell>
          <cell r="E1354">
            <v>122.1</v>
          </cell>
        </row>
        <row r="1355">
          <cell r="B1355" t="str">
            <v>Mueble Perla pequeño (LINEA PLASMADE) (MARMOL CULTIVADO)</v>
          </cell>
          <cell r="C1355" t="str">
            <v xml:space="preserve"> u   </v>
          </cell>
          <cell r="D1355" t="str">
            <v>P13</v>
          </cell>
          <cell r="E1355">
            <v>72.2</v>
          </cell>
        </row>
        <row r="1356">
          <cell r="B1356" t="str">
            <v>Muriaquim</v>
          </cell>
          <cell r="C1356" t="str">
            <v>1000cc</v>
          </cell>
          <cell r="D1356" t="str">
            <v>P57</v>
          </cell>
          <cell r="E1356">
            <v>1.81</v>
          </cell>
        </row>
        <row r="1357">
          <cell r="B1357" t="str">
            <v>N° 10  cunetaR=10xE=5xL=50  210 Kg/cm2</v>
          </cell>
          <cell r="C1357" t="str">
            <v xml:space="preserve"> u   </v>
          </cell>
          <cell r="D1357" t="str">
            <v>P14</v>
          </cell>
          <cell r="E1357">
            <v>1.1200000000000001</v>
          </cell>
        </row>
        <row r="1358">
          <cell r="B1358" t="str">
            <v>N° 15  cunetaR=15xE=5xL=50  210 Kg/cm2</v>
          </cell>
          <cell r="C1358" t="str">
            <v xml:space="preserve"> u   </v>
          </cell>
          <cell r="D1358" t="str">
            <v>P14</v>
          </cell>
          <cell r="E1358">
            <v>1.5680000000000001</v>
          </cell>
        </row>
        <row r="1359">
          <cell r="B1359" t="str">
            <v>N° 20  cunetaR=20xE=8xL=50  210 Kg/cm2</v>
          </cell>
          <cell r="C1359" t="str">
            <v xml:space="preserve"> u   </v>
          </cell>
          <cell r="D1359" t="str">
            <v>P14</v>
          </cell>
          <cell r="E1359">
            <v>3.3600000000000003</v>
          </cell>
        </row>
        <row r="1360">
          <cell r="B1360" t="str">
            <v xml:space="preserve">Neplo Flex 1"                                     </v>
          </cell>
          <cell r="C1360" t="str">
            <v xml:space="preserve"> u   </v>
          </cell>
          <cell r="D1360" t="str">
            <v>P2</v>
          </cell>
          <cell r="E1360">
            <v>1.0304000000000002</v>
          </cell>
        </row>
        <row r="1361">
          <cell r="B1361" t="str">
            <v xml:space="preserve">Neplo Flex 1/2"                                     </v>
          </cell>
          <cell r="C1361" t="str">
            <v xml:space="preserve"> u   </v>
          </cell>
          <cell r="D1361" t="str">
            <v>P2</v>
          </cell>
          <cell r="E1361">
            <v>0.24640000000000004</v>
          </cell>
        </row>
        <row r="1362">
          <cell r="B1362" t="str">
            <v xml:space="preserve">Neplo Flex 3/4"                                     </v>
          </cell>
          <cell r="C1362" t="str">
            <v xml:space="preserve"> u   </v>
          </cell>
          <cell r="D1362" t="str">
            <v>P2</v>
          </cell>
          <cell r="E1362">
            <v>0.53760000000000008</v>
          </cell>
        </row>
        <row r="1363">
          <cell r="B1363" t="str">
            <v>Neplo polipropileno (PP) corrido 1/2" Plasson</v>
          </cell>
          <cell r="C1363" t="str">
            <v>u</v>
          </cell>
          <cell r="D1363" t="str">
            <v>P48</v>
          </cell>
          <cell r="E1363">
            <v>0.31360000000000005</v>
          </cell>
        </row>
        <row r="1364">
          <cell r="B1364" t="str">
            <v>Neplo polipropileno (PP) corrido 3/4" Plasson</v>
          </cell>
          <cell r="C1364" t="str">
            <v>u</v>
          </cell>
          <cell r="D1364" t="str">
            <v>P48</v>
          </cell>
          <cell r="E1364">
            <v>0.43680000000000008</v>
          </cell>
        </row>
        <row r="1365">
          <cell r="B1365" t="str">
            <v>Neplo polipropileno (PP) reductor 3/4" x 1/2" Plasson</v>
          </cell>
          <cell r="C1365" t="str">
            <v>u</v>
          </cell>
          <cell r="D1365" t="str">
            <v>P48</v>
          </cell>
          <cell r="E1365">
            <v>0.43680000000000008</v>
          </cell>
        </row>
        <row r="1366">
          <cell r="B1366" t="str">
            <v xml:space="preserve">Nitrato de amonio                                     </v>
          </cell>
          <cell r="C1366" t="str">
            <v xml:space="preserve"> 25 Kg</v>
          </cell>
          <cell r="D1366" t="str">
            <v>P41</v>
          </cell>
          <cell r="E1366">
            <v>19.880000000000003</v>
          </cell>
        </row>
        <row r="1367">
          <cell r="B1367" t="str">
            <v>Ojo de buey DICROICO FIJO blanco</v>
          </cell>
          <cell r="C1367" t="str">
            <v>u</v>
          </cell>
          <cell r="D1367" t="str">
            <v>P68</v>
          </cell>
          <cell r="E1367">
            <v>2.9120000000000004</v>
          </cell>
        </row>
        <row r="1368">
          <cell r="B1368" t="str">
            <v>Ojo de buey DICROICO FIJO blanco</v>
          </cell>
          <cell r="C1368" t="str">
            <v>u</v>
          </cell>
          <cell r="D1368" t="str">
            <v>P68</v>
          </cell>
          <cell r="E1368">
            <v>3.9200000000000004</v>
          </cell>
        </row>
        <row r="1369">
          <cell r="B1369" t="str">
            <v>Ojo de buey DICROICO MOVIL blanco</v>
          </cell>
          <cell r="C1369" t="str">
            <v>u</v>
          </cell>
          <cell r="D1369" t="str">
            <v>P68</v>
          </cell>
          <cell r="E1369">
            <v>5.0400000000000009</v>
          </cell>
        </row>
        <row r="1370">
          <cell r="B1370" t="str">
            <v>Ojo de buey DICROICO MOVIL plata o dorado</v>
          </cell>
          <cell r="C1370" t="str">
            <v>u</v>
          </cell>
          <cell r="D1370" t="str">
            <v>P68</v>
          </cell>
          <cell r="E1370">
            <v>8.4</v>
          </cell>
        </row>
        <row r="1371">
          <cell r="B1371" t="str">
            <v>Ojo de buey SEMIEMPOTRADO blanco o negro</v>
          </cell>
          <cell r="C1371" t="str">
            <v>u</v>
          </cell>
          <cell r="D1371" t="str">
            <v>P68</v>
          </cell>
          <cell r="E1371">
            <v>1.7920000000000003</v>
          </cell>
        </row>
        <row r="1372">
          <cell r="B1372" t="str">
            <v>Ojo de buey SENCILLO blanco o negro</v>
          </cell>
          <cell r="C1372" t="str">
            <v>u</v>
          </cell>
          <cell r="D1372" t="str">
            <v>P68</v>
          </cell>
          <cell r="E1372">
            <v>1.3440000000000001</v>
          </cell>
        </row>
        <row r="1373">
          <cell r="B1373" t="str">
            <v>Ojo de buey SOBREPUESTO blanco o negro</v>
          </cell>
          <cell r="C1373" t="str">
            <v>u</v>
          </cell>
          <cell r="D1373" t="str">
            <v>P68</v>
          </cell>
          <cell r="E1373">
            <v>2.8000000000000003</v>
          </cell>
        </row>
        <row r="1374">
          <cell r="B1374" t="str">
            <v>Oleo en paredes y tumbado en cocina</v>
          </cell>
          <cell r="C1374" t="str">
            <v>m2</v>
          </cell>
          <cell r="D1374" t="str">
            <v>P63</v>
          </cell>
          <cell r="E1374">
            <v>2.6880000000000002</v>
          </cell>
        </row>
        <row r="1375">
          <cell r="B1375" t="str">
            <v>Ortotolidina (Reactivo p´detectar cloro residual)</v>
          </cell>
          <cell r="C1375" t="str">
            <v>lt</v>
          </cell>
          <cell r="D1375" t="str">
            <v>P2</v>
          </cell>
          <cell r="E1375">
            <v>16.8</v>
          </cell>
        </row>
        <row r="1376">
          <cell r="B1376" t="str">
            <v xml:space="preserve">Pala cuadrada colombiana mango en D                           </v>
          </cell>
          <cell r="C1376" t="str">
            <v xml:space="preserve"> u   </v>
          </cell>
          <cell r="D1376" t="str">
            <v>P60</v>
          </cell>
          <cell r="E1376">
            <v>8.4</v>
          </cell>
        </row>
        <row r="1377">
          <cell r="B1377" t="str">
            <v xml:space="preserve">Palas                                                 </v>
          </cell>
          <cell r="C1377" t="str">
            <v xml:space="preserve"> u   </v>
          </cell>
          <cell r="D1377" t="str">
            <v>P33</v>
          </cell>
          <cell r="E1377">
            <v>3.58</v>
          </cell>
        </row>
        <row r="1378">
          <cell r="B1378" t="str">
            <v xml:space="preserve">Pan Fibro Cie Ras Susp MEDITE Blan .605x.605  e= 5              </v>
          </cell>
          <cell r="C1378" t="str">
            <v>pln</v>
          </cell>
          <cell r="D1378" t="str">
            <v>P81</v>
          </cell>
          <cell r="E1378">
            <v>1.8256000000000001</v>
          </cell>
        </row>
        <row r="1379">
          <cell r="B1379" t="str">
            <v xml:space="preserve">Pan Fibro Cie Ras Susp MEDITE Blan 1.210x.605  e= 5mm              </v>
          </cell>
          <cell r="C1379" t="str">
            <v>pln</v>
          </cell>
          <cell r="D1379" t="str">
            <v>P81</v>
          </cell>
          <cell r="E1379">
            <v>3.6176000000000004</v>
          </cell>
        </row>
        <row r="1380">
          <cell r="B1380" t="str">
            <v>Panel galval./cielo raso-friso Kobiloc38 e=0.40mm</v>
          </cell>
          <cell r="C1380" t="str">
            <v>m2</v>
          </cell>
          <cell r="D1380" t="str">
            <v>P61</v>
          </cell>
          <cell r="E1380">
            <v>8.1311999999999998</v>
          </cell>
        </row>
        <row r="1381">
          <cell r="B1381" t="str">
            <v xml:space="preserve">Panel Plycem Base techos y acab. liv 1.22x2.44  e=14mm              </v>
          </cell>
          <cell r="C1381" t="str">
            <v>pln</v>
          </cell>
          <cell r="D1381" t="str">
            <v>P81</v>
          </cell>
          <cell r="E1381">
            <v>32.020800000000001</v>
          </cell>
        </row>
        <row r="1382">
          <cell r="B1382" t="str">
            <v xml:space="preserve">Panel Plycem Base techos, acab pes 1.22x2.44  e=17mm              </v>
          </cell>
          <cell r="C1382" t="str">
            <v>pln</v>
          </cell>
          <cell r="D1382" t="str">
            <v>P81</v>
          </cell>
          <cell r="E1382">
            <v>39.345600000000005</v>
          </cell>
        </row>
        <row r="1383">
          <cell r="B1383" t="str">
            <v>Panel Plycem Cielo raso artesonados 1.22x2.44 e=6mm</v>
          </cell>
          <cell r="C1383" t="str">
            <v>pln</v>
          </cell>
          <cell r="D1383" t="str">
            <v>P81</v>
          </cell>
          <cell r="E1383">
            <v>13</v>
          </cell>
        </row>
        <row r="1384">
          <cell r="B1384" t="str">
            <v xml:space="preserve">Panel Plycem Entrepisos residencial.1.22x2.44  e=22mm              </v>
          </cell>
          <cell r="C1384" t="str">
            <v>pln</v>
          </cell>
          <cell r="D1384" t="str">
            <v>P81</v>
          </cell>
          <cell r="E1384">
            <v>51.576000000000001</v>
          </cell>
        </row>
        <row r="1385">
          <cell r="B1385" t="str">
            <v xml:space="preserve">Panel Plycem Forr pared y division inter 1.22x2.44 e=8mm              </v>
          </cell>
          <cell r="C1385" t="str">
            <v>pln</v>
          </cell>
          <cell r="D1385" t="str">
            <v>P81</v>
          </cell>
          <cell r="E1385">
            <v>17.192</v>
          </cell>
        </row>
        <row r="1386">
          <cell r="B1386" t="str">
            <v>Pararrayo tipo franklin 5 puntas</v>
          </cell>
          <cell r="C1386" t="str">
            <v>u</v>
          </cell>
          <cell r="E1386">
            <v>179.20000000000002</v>
          </cell>
        </row>
        <row r="1387">
          <cell r="B1387" t="str">
            <v>Pared doble forramiento 1 5/8", en gypsum regular de1/2"</v>
          </cell>
          <cell r="C1387" t="str">
            <v>m2</v>
          </cell>
          <cell r="D1387" t="str">
            <v>P89</v>
          </cell>
          <cell r="E1387">
            <v>17.920000000000002</v>
          </cell>
        </row>
        <row r="1388">
          <cell r="B1388" t="str">
            <v>Pared doble forramiento 3 5/8", en gypsum regular de1/2"</v>
          </cell>
          <cell r="C1388" t="str">
            <v>m2</v>
          </cell>
          <cell r="D1388" t="str">
            <v>P89</v>
          </cell>
          <cell r="E1388">
            <v>19.04</v>
          </cell>
        </row>
        <row r="1389">
          <cell r="B1389" t="str">
            <v xml:space="preserve">Parquet bálsamo   mosaico                             </v>
          </cell>
          <cell r="C1389" t="str">
            <v xml:space="preserve"> m2  </v>
          </cell>
          <cell r="D1389" t="str">
            <v>P42</v>
          </cell>
          <cell r="E1389">
            <v>9.02</v>
          </cell>
        </row>
        <row r="1390">
          <cell r="B1390" t="str">
            <v xml:space="preserve">Parquet chanul mosaico                            </v>
          </cell>
          <cell r="C1390" t="str">
            <v xml:space="preserve"> m2  </v>
          </cell>
          <cell r="D1390" t="str">
            <v>P42</v>
          </cell>
          <cell r="E1390">
            <v>6.22</v>
          </cell>
        </row>
        <row r="1391">
          <cell r="B1391" t="str">
            <v>Parquet chanul tradicional "A" (250 x 50 x 15)</v>
          </cell>
          <cell r="C1391" t="str">
            <v xml:space="preserve"> m2  </v>
          </cell>
          <cell r="D1391" t="str">
            <v>P40</v>
          </cell>
          <cell r="E1391">
            <v>17.6736</v>
          </cell>
        </row>
        <row r="1392">
          <cell r="B1392" t="str">
            <v xml:space="preserve">Parquet colorado mosaico                              </v>
          </cell>
          <cell r="C1392" t="str">
            <v xml:space="preserve"> m2  </v>
          </cell>
          <cell r="D1392" t="str">
            <v>P42</v>
          </cell>
          <cell r="E1392">
            <v>3.77</v>
          </cell>
        </row>
        <row r="1393">
          <cell r="B1393" t="str">
            <v xml:space="preserve">Parquet eucalipto mosaico                             </v>
          </cell>
          <cell r="C1393" t="str">
            <v xml:space="preserve"> m2  </v>
          </cell>
          <cell r="D1393" t="str">
            <v>P42</v>
          </cell>
          <cell r="E1393">
            <v>4.5199999999999996</v>
          </cell>
        </row>
        <row r="1394">
          <cell r="B1394" t="str">
            <v>Parquet eucalipto tradicional "A" (250 x 50 x 8)</v>
          </cell>
          <cell r="C1394" t="str">
            <v xml:space="preserve"> m2  </v>
          </cell>
          <cell r="D1394" t="str">
            <v>P40</v>
          </cell>
          <cell r="E1394">
            <v>11.972800000000001</v>
          </cell>
        </row>
        <row r="1395">
          <cell r="B1395" t="str">
            <v xml:space="preserve">Parquet guayacán obscuro mosaico                      </v>
          </cell>
          <cell r="C1395" t="str">
            <v xml:space="preserve"> m2  </v>
          </cell>
          <cell r="D1395" t="str">
            <v>P42</v>
          </cell>
          <cell r="E1395">
            <v>9.02</v>
          </cell>
        </row>
        <row r="1396">
          <cell r="B1396" t="str">
            <v xml:space="preserve">Parquet mascarey  mosaico                             </v>
          </cell>
          <cell r="C1396" t="str">
            <v xml:space="preserve"> m2  </v>
          </cell>
          <cell r="D1396" t="str">
            <v>P42</v>
          </cell>
          <cell r="E1396">
            <v>4.8899999999999997</v>
          </cell>
        </row>
        <row r="1397">
          <cell r="B1397" t="str">
            <v xml:space="preserve">Pasamanos metálico                                    </v>
          </cell>
          <cell r="C1397" t="str">
            <v xml:space="preserve"> u   </v>
          </cell>
          <cell r="D1397" t="str">
            <v>P67</v>
          </cell>
          <cell r="E1397">
            <v>29</v>
          </cell>
        </row>
        <row r="1398">
          <cell r="B1398" t="str">
            <v xml:space="preserve">Pasamanos metálico c/mangón de madera                 </v>
          </cell>
          <cell r="C1398" t="str">
            <v xml:space="preserve"> u   </v>
          </cell>
          <cell r="D1398" t="str">
            <v>P67</v>
          </cell>
          <cell r="E1398">
            <v>34.9</v>
          </cell>
        </row>
        <row r="1399">
          <cell r="B1399" t="str">
            <v>Pastillas de cloro 200 gr</v>
          </cell>
          <cell r="C1399" t="str">
            <v>u</v>
          </cell>
          <cell r="D1399" t="str">
            <v>P2</v>
          </cell>
          <cell r="E1399">
            <v>1.1200000000000001</v>
          </cell>
        </row>
        <row r="1400">
          <cell r="B1400" t="str">
            <v>Pastimax Interior</v>
          </cell>
          <cell r="C1400" t="str">
            <v>18 kg</v>
          </cell>
          <cell r="D1400" t="str">
            <v>P59</v>
          </cell>
          <cell r="E1400">
            <v>10.73</v>
          </cell>
        </row>
        <row r="1401">
          <cell r="B1401" t="str">
            <v>Pastimaxc Exterior</v>
          </cell>
          <cell r="C1401" t="str">
            <v>18 kg</v>
          </cell>
          <cell r="D1401" t="str">
            <v>P59</v>
          </cell>
          <cell r="E1401">
            <v>17.420000000000002</v>
          </cell>
        </row>
        <row r="1402">
          <cell r="B1402" t="str">
            <v>Pefil Stud 1 5/8 x 8". Gauge 25</v>
          </cell>
          <cell r="C1402" t="str">
            <v>u</v>
          </cell>
          <cell r="D1402" t="str">
            <v>P89</v>
          </cell>
          <cell r="E1402">
            <v>1.68</v>
          </cell>
        </row>
        <row r="1403">
          <cell r="B1403" t="str">
            <v>Pefil Track 1 5/8 x 8". Gauge 25</v>
          </cell>
          <cell r="C1403" t="str">
            <v>u</v>
          </cell>
          <cell r="D1403" t="str">
            <v>P89</v>
          </cell>
          <cell r="E1403">
            <v>1.4</v>
          </cell>
        </row>
        <row r="1404">
          <cell r="B1404" t="str">
            <v>Pegablock Tipo M</v>
          </cell>
          <cell r="C1404" t="str">
            <v>40 kg</v>
          </cell>
          <cell r="D1404" t="str">
            <v>P59</v>
          </cell>
          <cell r="E1404">
            <v>5.35</v>
          </cell>
        </row>
        <row r="1405">
          <cell r="B1405" t="str">
            <v>Pegablock Tipo N</v>
          </cell>
          <cell r="C1405" t="str">
            <v>40 kg</v>
          </cell>
          <cell r="D1405" t="str">
            <v>P59</v>
          </cell>
          <cell r="E1405">
            <v>4.67</v>
          </cell>
        </row>
        <row r="1406">
          <cell r="B1406" t="str">
            <v xml:space="preserve">Pegamento asfáltico                                   </v>
          </cell>
          <cell r="C1406" t="str">
            <v xml:space="preserve"> 1000 cc</v>
          </cell>
          <cell r="D1406" t="str">
            <v>P77</v>
          </cell>
          <cell r="E1406">
            <v>2.66</v>
          </cell>
        </row>
        <row r="1407">
          <cell r="B1407" t="str">
            <v xml:space="preserve">Pegamento asfáltico                                   </v>
          </cell>
          <cell r="C1407" t="str">
            <v xml:space="preserve"> gal </v>
          </cell>
          <cell r="D1407" t="str">
            <v>P77</v>
          </cell>
          <cell r="E1407">
            <v>10.64</v>
          </cell>
        </row>
        <row r="1408">
          <cell r="B1408" t="str">
            <v xml:space="preserve">Pegamento p/vinyl Pavco                               </v>
          </cell>
          <cell r="C1408" t="str">
            <v xml:space="preserve"> gal </v>
          </cell>
          <cell r="D1408" t="str">
            <v>P60</v>
          </cell>
          <cell r="E1408">
            <v>21.57</v>
          </cell>
        </row>
        <row r="1409">
          <cell r="B1409" t="str">
            <v xml:space="preserve">Pegamil masilla                                       </v>
          </cell>
          <cell r="C1409" t="str">
            <v xml:space="preserve"> kg  </v>
          </cell>
          <cell r="D1409" t="str">
            <v>P56</v>
          </cell>
          <cell r="E1409">
            <v>3.36</v>
          </cell>
        </row>
        <row r="1410">
          <cell r="B1410" t="str">
            <v>Pelo Alto Medio Shaggy Normal</v>
          </cell>
          <cell r="C1410" t="str">
            <v>m2</v>
          </cell>
          <cell r="D1410" t="str">
            <v>P7</v>
          </cell>
          <cell r="E1410">
            <v>13.820800000000002</v>
          </cell>
        </row>
        <row r="1411">
          <cell r="B1411" t="str">
            <v>Pelo Alto Medio Shaggy Tupido</v>
          </cell>
          <cell r="C1411" t="str">
            <v>m2</v>
          </cell>
          <cell r="D1411" t="str">
            <v>P7</v>
          </cell>
          <cell r="E1411">
            <v>13.82</v>
          </cell>
        </row>
        <row r="1412">
          <cell r="B1412" t="str">
            <v>Pelo Alto Velvet de lana (inc. Forro)</v>
          </cell>
          <cell r="C1412" t="str">
            <v>m2</v>
          </cell>
          <cell r="D1412" t="str">
            <v>P7</v>
          </cell>
          <cell r="E1412">
            <v>55.630400000000009</v>
          </cell>
        </row>
        <row r="1413">
          <cell r="B1413" t="str">
            <v>Pelo Alto Velvet eterna (inc. Forro)</v>
          </cell>
          <cell r="C1413" t="str">
            <v>m2</v>
          </cell>
          <cell r="D1413" t="str">
            <v>P7</v>
          </cell>
          <cell r="E1413">
            <v>21.235200000000003</v>
          </cell>
        </row>
        <row r="1414">
          <cell r="B1414" t="str">
            <v>Pelo Alto Velvet Nornal (inc. Forro)</v>
          </cell>
          <cell r="C1414" t="str">
            <v>m2</v>
          </cell>
          <cell r="D1414" t="str">
            <v>P7</v>
          </cell>
          <cell r="E1414">
            <v>15.635200000000003</v>
          </cell>
        </row>
        <row r="1415">
          <cell r="B1415" t="str">
            <v>Pelo cortado eterna Normal (Polipropileno)</v>
          </cell>
          <cell r="C1415" t="str">
            <v>m2</v>
          </cell>
          <cell r="D1415" t="str">
            <v>P7</v>
          </cell>
          <cell r="E1415">
            <v>14.268800000000002</v>
          </cell>
        </row>
        <row r="1416">
          <cell r="B1416" t="str">
            <v>Pelo cortado Terciopelo extra Tupido</v>
          </cell>
          <cell r="C1416" t="str">
            <v>m2</v>
          </cell>
          <cell r="D1416" t="str">
            <v>P7</v>
          </cell>
          <cell r="E1416">
            <v>11.468800000000002</v>
          </cell>
        </row>
        <row r="1417">
          <cell r="B1417" t="str">
            <v>Pelo cortado Tupido</v>
          </cell>
          <cell r="C1417" t="str">
            <v>m2</v>
          </cell>
          <cell r="D1417" t="str">
            <v>P7</v>
          </cell>
          <cell r="E1417">
            <v>11.1104</v>
          </cell>
        </row>
        <row r="1418">
          <cell r="B1418" t="str">
            <v>Pelo cortado versatil Extra</v>
          </cell>
          <cell r="C1418" t="str">
            <v>m2</v>
          </cell>
          <cell r="D1418" t="str">
            <v>P7</v>
          </cell>
          <cell r="E1418">
            <v>10.192</v>
          </cell>
        </row>
        <row r="1419">
          <cell r="B1419" t="str">
            <v xml:space="preserve">Perfil guardavía TIPO "W" L=3.81 m  e=2.50 mm.                 </v>
          </cell>
          <cell r="C1419" t="str">
            <v xml:space="preserve"> u   </v>
          </cell>
          <cell r="D1419" t="str">
            <v>P70</v>
          </cell>
          <cell r="E1419">
            <v>98.56</v>
          </cell>
        </row>
        <row r="1420">
          <cell r="B1420" t="str">
            <v>Perfil primario 15/8"x12"x1mm</v>
          </cell>
          <cell r="C1420" t="str">
            <v>u</v>
          </cell>
          <cell r="D1420" t="str">
            <v>P89</v>
          </cell>
          <cell r="E1420">
            <v>2.97</v>
          </cell>
        </row>
        <row r="1421">
          <cell r="B1421" t="str">
            <v>Perfil secundario 2 1/2"x12"</v>
          </cell>
          <cell r="C1421" t="str">
            <v>u</v>
          </cell>
          <cell r="D1421" t="str">
            <v>P89</v>
          </cell>
          <cell r="E1421">
            <v>2.52</v>
          </cell>
        </row>
        <row r="1422">
          <cell r="B1422" t="str">
            <v>Perfil Stud 3 5/8 x 8". Gauge 25</v>
          </cell>
          <cell r="C1422" t="str">
            <v>u</v>
          </cell>
          <cell r="D1422" t="str">
            <v>P89</v>
          </cell>
          <cell r="E1422">
            <v>2.52</v>
          </cell>
        </row>
        <row r="1423">
          <cell r="B1423" t="str">
            <v>Perfil Track 3 5/8 x 8". Gauge 25</v>
          </cell>
          <cell r="C1423" t="str">
            <v>u</v>
          </cell>
          <cell r="D1423" t="str">
            <v>P89</v>
          </cell>
          <cell r="E1423">
            <v>2.2999999999999998</v>
          </cell>
        </row>
        <row r="1424">
          <cell r="B1424" t="str">
            <v xml:space="preserve">Permatex 2A 1 1/2 onzas                               </v>
          </cell>
          <cell r="C1424" t="str">
            <v>1.5 onz</v>
          </cell>
          <cell r="D1424" t="str">
            <v>P60</v>
          </cell>
          <cell r="E1424">
            <v>2.14</v>
          </cell>
        </row>
        <row r="1425">
          <cell r="B1425" t="str">
            <v>Persa  (51 onzas) Acrílico</v>
          </cell>
          <cell r="C1425" t="str">
            <v>m2</v>
          </cell>
          <cell r="D1425" t="str">
            <v>P7</v>
          </cell>
          <cell r="E1425">
            <v>32.110400000000006</v>
          </cell>
        </row>
        <row r="1426">
          <cell r="B1426" t="str">
            <v xml:space="preserve">Piattina 2 x 12 AWG SPT </v>
          </cell>
          <cell r="C1426" t="str">
            <v>m</v>
          </cell>
          <cell r="D1426" t="str">
            <v>P108</v>
          </cell>
          <cell r="E1426">
            <v>0.64176</v>
          </cell>
        </row>
        <row r="1427">
          <cell r="B1427" t="str">
            <v xml:space="preserve">Piattina 2 x 14 AWG SPT </v>
          </cell>
          <cell r="C1427" t="str">
            <v>m</v>
          </cell>
          <cell r="D1427" t="str">
            <v>P108</v>
          </cell>
          <cell r="E1427">
            <v>0.41305600000000003</v>
          </cell>
        </row>
        <row r="1428">
          <cell r="B1428" t="str">
            <v>Picaporte 4B03/60/V cromo mate baño</v>
          </cell>
          <cell r="C1428" t="str">
            <v xml:space="preserve"> u   </v>
          </cell>
          <cell r="D1428" t="str">
            <v>P47</v>
          </cell>
          <cell r="E1428">
            <v>41.036800000000007</v>
          </cell>
        </row>
        <row r="1429">
          <cell r="B1429" t="str">
            <v>Picaporte 4B03/60/V latón pulido baño</v>
          </cell>
          <cell r="C1429" t="str">
            <v xml:space="preserve"> u   </v>
          </cell>
          <cell r="D1429" t="str">
            <v>P47</v>
          </cell>
          <cell r="E1429">
            <v>41.036800000000007</v>
          </cell>
        </row>
        <row r="1430">
          <cell r="B1430" t="str">
            <v>Picaporte 4B10/60/V cromo mate dormitorio</v>
          </cell>
          <cell r="C1430" t="str">
            <v xml:space="preserve"> u   </v>
          </cell>
          <cell r="D1430" t="str">
            <v>P47</v>
          </cell>
          <cell r="E1430">
            <v>46.569600000000001</v>
          </cell>
        </row>
        <row r="1431">
          <cell r="B1431" t="str">
            <v>Picaporte 4B10/60/V latón pulido dormitorio</v>
          </cell>
          <cell r="C1431" t="str">
            <v xml:space="preserve"> u   </v>
          </cell>
          <cell r="D1431" t="str">
            <v>P47</v>
          </cell>
          <cell r="E1431">
            <v>46.569600000000001</v>
          </cell>
        </row>
        <row r="1432">
          <cell r="B1432" t="str">
            <v>Picaporte redondo dorado</v>
          </cell>
          <cell r="C1432" t="str">
            <v>u</v>
          </cell>
          <cell r="D1432" t="str">
            <v>P60</v>
          </cell>
          <cell r="E1432">
            <v>0.35</v>
          </cell>
        </row>
        <row r="1433">
          <cell r="B1433" t="str">
            <v xml:space="preserve">Piedra #4 (19-38mm). En cantera                       </v>
          </cell>
          <cell r="C1433" t="str">
            <v xml:space="preserve"> m3  </v>
          </cell>
          <cell r="D1433" t="str">
            <v>P33</v>
          </cell>
          <cell r="E1433">
            <v>6.01</v>
          </cell>
        </row>
        <row r="1434">
          <cell r="B1434" t="str">
            <v>Piedra (para cimientos y/o empedrado)</v>
          </cell>
          <cell r="C1434" t="str">
            <v>m3</v>
          </cell>
          <cell r="D1434" t="str">
            <v>P16</v>
          </cell>
          <cell r="E1434">
            <v>6</v>
          </cell>
        </row>
        <row r="1435">
          <cell r="B1435" t="str">
            <v>Piedra (para cimientos y/o empedrado)</v>
          </cell>
          <cell r="C1435" t="str">
            <v>m3</v>
          </cell>
          <cell r="D1435" t="str">
            <v>P16</v>
          </cell>
          <cell r="E1435">
            <v>6</v>
          </cell>
        </row>
        <row r="1436">
          <cell r="B1436" t="str">
            <v xml:space="preserve">Piedra Base Clase 1.En cantera                        </v>
          </cell>
          <cell r="C1436" t="str">
            <v xml:space="preserve"> m3  </v>
          </cell>
          <cell r="D1436" t="str">
            <v>P33</v>
          </cell>
          <cell r="E1436">
            <v>4.26</v>
          </cell>
        </row>
        <row r="1437">
          <cell r="B1437" t="str">
            <v>Piedra bola  (En cantera)</v>
          </cell>
          <cell r="C1437" t="str">
            <v>m3</v>
          </cell>
          <cell r="D1437" t="str">
            <v>P101</v>
          </cell>
          <cell r="E1437">
            <v>2.8</v>
          </cell>
        </row>
        <row r="1438">
          <cell r="B1438" t="str">
            <v>Piedra bola blanca</v>
          </cell>
          <cell r="C1438" t="str">
            <v>m2</v>
          </cell>
          <cell r="D1438" t="str">
            <v>P62</v>
          </cell>
          <cell r="E1438">
            <v>12.5</v>
          </cell>
        </row>
        <row r="1439">
          <cell r="B1439" t="str">
            <v>Piedra bola En cantera</v>
          </cell>
          <cell r="C1439" t="str">
            <v>m3</v>
          </cell>
          <cell r="D1439" t="str">
            <v>P66</v>
          </cell>
          <cell r="E1439">
            <v>2.8</v>
          </cell>
        </row>
        <row r="1440">
          <cell r="B1440" t="str">
            <v>Piedra bola gris</v>
          </cell>
          <cell r="C1440" t="str">
            <v>m2</v>
          </cell>
          <cell r="D1440" t="str">
            <v>P62</v>
          </cell>
          <cell r="E1440">
            <v>3.92</v>
          </cell>
        </row>
        <row r="1441">
          <cell r="B1441" t="str">
            <v>Piedra busardeada 30 x 30 gris claro/gris oscuro</v>
          </cell>
          <cell r="C1441" t="str">
            <v>m2</v>
          </cell>
          <cell r="D1441" t="str">
            <v>P62</v>
          </cell>
          <cell r="E1441">
            <v>26.544</v>
          </cell>
        </row>
        <row r="1442">
          <cell r="B1442" t="str">
            <v xml:space="preserve">Piedra Chispa #7 Tamiz(5-12mm). En cantera               </v>
          </cell>
          <cell r="C1442" t="str">
            <v xml:space="preserve"> m3  </v>
          </cell>
          <cell r="D1442" t="str">
            <v>P33</v>
          </cell>
          <cell r="E1442">
            <v>7.19</v>
          </cell>
        </row>
        <row r="1443">
          <cell r="B1443" t="str">
            <v>Piedra desbastada para fachadas/cerramientos</v>
          </cell>
          <cell r="C1443" t="str">
            <v>m2</v>
          </cell>
          <cell r="D1443" t="str">
            <v>P62</v>
          </cell>
          <cell r="E1443">
            <v>20.608000000000001</v>
          </cell>
        </row>
        <row r="1444">
          <cell r="B1444" t="str">
            <v>Piedra esmeralda para fachadas/cerramientos</v>
          </cell>
          <cell r="C1444" t="str">
            <v>m2</v>
          </cell>
          <cell r="D1444" t="str">
            <v>P62</v>
          </cell>
          <cell r="E1444">
            <v>16.912000000000003</v>
          </cell>
        </row>
        <row r="1445">
          <cell r="B1445" t="str">
            <v>Piedra espacato natural fachadas cerramientos</v>
          </cell>
          <cell r="C1445" t="str">
            <v>m2</v>
          </cell>
          <cell r="D1445" t="str">
            <v>P62</v>
          </cell>
          <cell r="E1445">
            <v>10.0016</v>
          </cell>
        </row>
        <row r="1446">
          <cell r="B1446" t="str">
            <v>Piedra grada 32 x 60 con contahuella</v>
          </cell>
          <cell r="C1446" t="str">
            <v>m2</v>
          </cell>
          <cell r="D1446" t="str">
            <v>P62</v>
          </cell>
          <cell r="E1446">
            <v>21.28</v>
          </cell>
        </row>
        <row r="1447">
          <cell r="B1447" t="str">
            <v xml:space="preserve">Piedra Homogenizada # 57 (5-25mm).En cantera               </v>
          </cell>
          <cell r="C1447" t="str">
            <v xml:space="preserve"> m3  </v>
          </cell>
          <cell r="D1447" t="str">
            <v>P33</v>
          </cell>
          <cell r="E1447">
            <v>6.07</v>
          </cell>
        </row>
        <row r="1448">
          <cell r="B1448" t="str">
            <v>Piedra laja para pisos y paredes</v>
          </cell>
          <cell r="C1448" t="str">
            <v>m2</v>
          </cell>
          <cell r="D1448" t="str">
            <v>P62</v>
          </cell>
          <cell r="E1448">
            <v>16.352</v>
          </cell>
        </row>
        <row r="1449">
          <cell r="B1449" t="str">
            <v>Piedra pizarra natural verde, crema, café, rosada</v>
          </cell>
          <cell r="C1449" t="str">
            <v>m2</v>
          </cell>
          <cell r="D1449" t="str">
            <v>P62</v>
          </cell>
          <cell r="E1449">
            <v>16.912000000000003</v>
          </cell>
        </row>
        <row r="1450">
          <cell r="B1450" t="str">
            <v>Piedra Sub-base clase 3 (0-76 mm). En cantera</v>
          </cell>
          <cell r="C1450" t="str">
            <v>m3</v>
          </cell>
          <cell r="D1450" t="str">
            <v>P33</v>
          </cell>
          <cell r="E1450">
            <v>3.67</v>
          </cell>
        </row>
        <row r="1451">
          <cell r="B1451" t="str">
            <v>Pincelada esmalte interior</v>
          </cell>
          <cell r="C1451" t="str">
            <v>4000 cc</v>
          </cell>
          <cell r="D1451" t="str">
            <v>P25</v>
          </cell>
          <cell r="E1451">
            <v>12.75</v>
          </cell>
        </row>
        <row r="1452">
          <cell r="B1452" t="str">
            <v>Pincelada mate látex económico</v>
          </cell>
          <cell r="C1452" t="str">
            <v>4000 cc</v>
          </cell>
          <cell r="D1452" t="str">
            <v>P25</v>
          </cell>
          <cell r="E1452">
            <v>6.87</v>
          </cell>
        </row>
        <row r="1453">
          <cell r="B1453" t="str">
            <v>Pingo de eucalipto 4-5 m, mínimo 6 cm de diámetro</v>
          </cell>
          <cell r="C1453" t="str">
            <v>m</v>
          </cell>
          <cell r="D1453" t="str">
            <v>P24</v>
          </cell>
          <cell r="E1453">
            <v>0.78400000000000003</v>
          </cell>
        </row>
        <row r="1454">
          <cell r="B1454" t="str">
            <v>Pingo de eucalipto 6-7m, mínimo 6 cm de diámetro</v>
          </cell>
          <cell r="C1454" t="str">
            <v>m</v>
          </cell>
          <cell r="D1454" t="str">
            <v>P24</v>
          </cell>
          <cell r="E1454">
            <v>0.89600000000000013</v>
          </cell>
        </row>
        <row r="1455">
          <cell r="B1455" t="str">
            <v>Pingos de eucalipto 4 a 7 m x 0.30</v>
          </cell>
          <cell r="C1455" t="str">
            <v xml:space="preserve"> m   </v>
          </cell>
          <cell r="D1455" t="str">
            <v>P58</v>
          </cell>
          <cell r="E1455">
            <v>0.94080000000000008</v>
          </cell>
        </row>
        <row r="1456">
          <cell r="B1456" t="str">
            <v>Pingos de eucalipto 4 a 7 m x 0.40</v>
          </cell>
          <cell r="C1456" t="str">
            <v xml:space="preserve"> m   </v>
          </cell>
          <cell r="D1456" t="str">
            <v>P58</v>
          </cell>
          <cell r="E1456">
            <v>0.94080000000000008</v>
          </cell>
        </row>
        <row r="1457">
          <cell r="B1457" t="str">
            <v>Pingos de eucalipto 4 a 7 m x 0.45</v>
          </cell>
          <cell r="C1457" t="str">
            <v xml:space="preserve"> m   </v>
          </cell>
          <cell r="D1457" t="str">
            <v>P58</v>
          </cell>
          <cell r="E1457">
            <v>0.94080000000000008</v>
          </cell>
        </row>
        <row r="1458">
          <cell r="B1458" t="str">
            <v xml:space="preserve">Pint. barniz  brillante   Tan  Cóndor                 </v>
          </cell>
          <cell r="C1458" t="str">
            <v>4000 cc</v>
          </cell>
          <cell r="D1458" t="str">
            <v>P74</v>
          </cell>
          <cell r="E1458">
            <v>13.26</v>
          </cell>
        </row>
        <row r="1459">
          <cell r="B1459" t="str">
            <v xml:space="preserve">Pint.d/agua Master Látex  Económica Wesco          </v>
          </cell>
          <cell r="C1459" t="str">
            <v>4000 cc</v>
          </cell>
          <cell r="D1459" t="str">
            <v>P76</v>
          </cell>
          <cell r="E1459">
            <v>8.9600000000000009</v>
          </cell>
        </row>
        <row r="1460">
          <cell r="B1460" t="str">
            <v xml:space="preserve">Pint.de agua  Duratex  Profesional Wesco              </v>
          </cell>
          <cell r="C1460" t="str">
            <v>4000 cc</v>
          </cell>
          <cell r="D1460" t="str">
            <v>P76</v>
          </cell>
          <cell r="E1460">
            <v>10.64</v>
          </cell>
        </row>
        <row r="1461">
          <cell r="B1461" t="str">
            <v xml:space="preserve">Pint.de agua Latex Vinil  Acrílico Cóndor            </v>
          </cell>
          <cell r="C1461" t="str">
            <v>4000 cc</v>
          </cell>
          <cell r="D1461" t="str">
            <v>P74</v>
          </cell>
          <cell r="E1461">
            <v>10.8</v>
          </cell>
        </row>
        <row r="1462">
          <cell r="B1462" t="str">
            <v xml:space="preserve">Pint.esmalte  Tan   COLORES  Cóndor              </v>
          </cell>
          <cell r="C1462" t="str">
            <v>4000 cc</v>
          </cell>
          <cell r="D1462" t="str">
            <v>P74</v>
          </cell>
          <cell r="E1462">
            <v>13.22</v>
          </cell>
        </row>
        <row r="1463">
          <cell r="B1463" t="str">
            <v xml:space="preserve">Pint.impermeab. d/losas Aqua Stop Cóndor              </v>
          </cell>
          <cell r="C1463" t="str">
            <v>1000 cc</v>
          </cell>
          <cell r="D1463" t="str">
            <v>P74</v>
          </cell>
          <cell r="E1463">
            <v>15.37</v>
          </cell>
        </row>
        <row r="1464">
          <cell r="B1464" t="str">
            <v>Pint.p/ tech PINTERNITWesco Lad europ, caf, neg teja es</v>
          </cell>
          <cell r="C1464" t="str">
            <v>4000 cc</v>
          </cell>
          <cell r="D1464" t="str">
            <v>P76</v>
          </cell>
          <cell r="E1464">
            <v>15.680000000000001</v>
          </cell>
        </row>
        <row r="1465">
          <cell r="B1465" t="str">
            <v xml:space="preserve">Pint.p/asbesto cemento Cóndor ETERNACRIL              </v>
          </cell>
          <cell r="C1465" t="str">
            <v>4000 cc</v>
          </cell>
          <cell r="D1465" t="str">
            <v>P74</v>
          </cell>
          <cell r="E1465">
            <v>17.02</v>
          </cell>
        </row>
        <row r="1466">
          <cell r="B1466" t="str">
            <v xml:space="preserve">Pint.Super Corona Intenso Cóndor                              </v>
          </cell>
          <cell r="C1466" t="str">
            <v>4000 cc</v>
          </cell>
          <cell r="D1466" t="str">
            <v>P74</v>
          </cell>
          <cell r="E1466">
            <v>19.329999999999998</v>
          </cell>
        </row>
        <row r="1467">
          <cell r="B1467" t="str">
            <v>Pintulux esmalte exterior</v>
          </cell>
          <cell r="C1467" t="str">
            <v>4000 cc</v>
          </cell>
          <cell r="D1467" t="str">
            <v>P25</v>
          </cell>
          <cell r="E1467">
            <v>14.21</v>
          </cell>
        </row>
        <row r="1468">
          <cell r="B1468" t="str">
            <v xml:space="preserve">Pintura caucho Cóndor Económica                       </v>
          </cell>
          <cell r="C1468" t="str">
            <v>4000 cc</v>
          </cell>
          <cell r="D1468" t="str">
            <v>P74</v>
          </cell>
          <cell r="E1468">
            <v>8.2899999999999991</v>
          </cell>
        </row>
        <row r="1469">
          <cell r="B1469" t="str">
            <v>Pintura Cubierta UNITEJA</v>
          </cell>
          <cell r="C1469" t="str">
            <v>4000 cc</v>
          </cell>
          <cell r="D1469" t="str">
            <v>P75</v>
          </cell>
          <cell r="E1469">
            <v>14.4816</v>
          </cell>
        </row>
        <row r="1470">
          <cell r="B1470" t="str">
            <v xml:space="preserve">Pintura de agua Permalátex Cóndor                     </v>
          </cell>
          <cell r="C1470" t="str">
            <v>4000 cc</v>
          </cell>
          <cell r="D1470" t="str">
            <v>P74</v>
          </cell>
          <cell r="E1470">
            <v>12.7</v>
          </cell>
        </row>
        <row r="1471">
          <cell r="B1471" t="str">
            <v>Pintura de tumbado sobre estuco</v>
          </cell>
          <cell r="C1471" t="str">
            <v>m2</v>
          </cell>
          <cell r="D1471" t="str">
            <v>P63</v>
          </cell>
          <cell r="E1471">
            <v>1.3440000000000001</v>
          </cell>
        </row>
        <row r="1472">
          <cell r="B1472" t="str">
            <v>Pintura en paredes sobre estuco</v>
          </cell>
          <cell r="C1472" t="str">
            <v>m2</v>
          </cell>
          <cell r="D1472" t="str">
            <v>P63</v>
          </cell>
          <cell r="E1472">
            <v>1.3440000000000001</v>
          </cell>
        </row>
        <row r="1473">
          <cell r="B1473" t="str">
            <v>Pintura imperial látex</v>
          </cell>
          <cell r="C1473" t="str">
            <v xml:space="preserve">4000 cc </v>
          </cell>
          <cell r="D1473" t="str">
            <v>P25</v>
          </cell>
          <cell r="E1473">
            <v>9.83</v>
          </cell>
        </row>
        <row r="1474">
          <cell r="B1474" t="str">
            <v>Pintura industrial epoxica PINTU COAT</v>
          </cell>
          <cell r="C1474" t="str">
            <v>4000 cc</v>
          </cell>
          <cell r="D1474" t="str">
            <v>P25</v>
          </cell>
          <cell r="E1474">
            <v>26.93</v>
          </cell>
        </row>
        <row r="1475">
          <cell r="B1475" t="str">
            <v>Pintura latex para uso interior</v>
          </cell>
          <cell r="C1475" t="str">
            <v>4000 cc</v>
          </cell>
          <cell r="D1475" t="str">
            <v>P25</v>
          </cell>
          <cell r="E1475">
            <v>9.2899999999999991</v>
          </cell>
        </row>
        <row r="1476">
          <cell r="B1476" t="str">
            <v>Pintura tráfico acrilico SHERWIN WILLIAMS</v>
          </cell>
          <cell r="C1476" t="str">
            <v>4000 cc</v>
          </cell>
          <cell r="D1476" t="str">
            <v>P25</v>
          </cell>
          <cell r="E1476">
            <v>20.57</v>
          </cell>
        </row>
        <row r="1477">
          <cell r="B1477" t="str">
            <v>Pintura tráfico amarillo-blanca INDUALCA</v>
          </cell>
          <cell r="C1477" t="str">
            <v>4000 cc</v>
          </cell>
          <cell r="D1477" t="str">
            <v>P25</v>
          </cell>
          <cell r="E1477">
            <v>21.28</v>
          </cell>
        </row>
        <row r="1478">
          <cell r="B1478" t="str">
            <v>Piso flotante CLASSEN</v>
          </cell>
          <cell r="C1478" t="str">
            <v>m2</v>
          </cell>
          <cell r="D1478" t="str">
            <v>P40</v>
          </cell>
          <cell r="E1478">
            <v>19.040000000000003</v>
          </cell>
        </row>
        <row r="1479">
          <cell r="B1479" t="str">
            <v>Piso flotante KRONOTEX   7mm</v>
          </cell>
          <cell r="C1479" t="str">
            <v>m2</v>
          </cell>
          <cell r="D1479" t="str">
            <v>P40</v>
          </cell>
          <cell r="E1479">
            <v>17.920000000000002</v>
          </cell>
        </row>
        <row r="1480">
          <cell r="B1480" t="str">
            <v>Piso flotante PAR-KY</v>
          </cell>
          <cell r="C1480" t="str">
            <v>m2</v>
          </cell>
          <cell r="D1480" t="str">
            <v>P40</v>
          </cell>
          <cell r="E1480">
            <v>38.427200000000006</v>
          </cell>
        </row>
        <row r="1481">
          <cell r="B1481" t="str">
            <v>Piso flotante ROY SOL</v>
          </cell>
          <cell r="C1481" t="str">
            <v>m2</v>
          </cell>
          <cell r="D1481" t="str">
            <v>P40</v>
          </cell>
          <cell r="E1481">
            <v>20.6416</v>
          </cell>
        </row>
        <row r="1482">
          <cell r="B1482" t="str">
            <v>Pistola H-45 para adhesivo Novafort</v>
          </cell>
          <cell r="C1482" t="str">
            <v>u</v>
          </cell>
          <cell r="D1482" t="str">
            <v>P79</v>
          </cell>
          <cell r="E1482">
            <v>57.556800000000003</v>
          </cell>
        </row>
        <row r="1483">
          <cell r="B1483" t="str">
            <v>Plafón losa</v>
          </cell>
          <cell r="C1483" t="str">
            <v xml:space="preserve"> u   </v>
          </cell>
          <cell r="D1483" t="str">
            <v>P68</v>
          </cell>
          <cell r="E1483">
            <v>0.50400000000000011</v>
          </cell>
        </row>
        <row r="1484">
          <cell r="B1484" t="str">
            <v>Plancha caliente e= 8,9,10,12 mm (4" x 8")</v>
          </cell>
          <cell r="C1484" t="str">
            <v>kg</v>
          </cell>
          <cell r="D1484" t="str">
            <v>P61</v>
          </cell>
          <cell r="E1484">
            <v>0.89</v>
          </cell>
        </row>
        <row r="1485">
          <cell r="B1485" t="str">
            <v>Plancha caliente e=2,3,4,5 mm (4" x 8")</v>
          </cell>
          <cell r="C1485" t="str">
            <v>kg</v>
          </cell>
          <cell r="D1485" t="str">
            <v>P61</v>
          </cell>
          <cell r="E1485">
            <v>0.89</v>
          </cell>
        </row>
        <row r="1486">
          <cell r="B1486" t="str">
            <v>Plancha eternit 1.80 m x 0.92 m</v>
          </cell>
          <cell r="C1486" t="str">
            <v>u</v>
          </cell>
          <cell r="D1486" t="str">
            <v>P62</v>
          </cell>
          <cell r="E1486">
            <v>6.9552000000000005</v>
          </cell>
        </row>
        <row r="1487">
          <cell r="B1487" t="str">
            <v>Plancha eternit 2.40 m x 0.92 m</v>
          </cell>
          <cell r="C1487" t="str">
            <v>u</v>
          </cell>
          <cell r="D1487" t="str">
            <v>P62</v>
          </cell>
          <cell r="E1487">
            <v>9.1056000000000026</v>
          </cell>
        </row>
        <row r="1488">
          <cell r="B1488" t="str">
            <v>Plancha fría e= 0.45,0.50,0.60 mm</v>
          </cell>
          <cell r="C1488" t="str">
            <v>kg</v>
          </cell>
          <cell r="D1488" t="str">
            <v>P61</v>
          </cell>
          <cell r="E1488">
            <v>1.04</v>
          </cell>
        </row>
        <row r="1489">
          <cell r="B1489" t="str">
            <v>Plancha fría e= 0.70,0.90,1.10,1.40 mm</v>
          </cell>
          <cell r="C1489" t="str">
            <v>kg</v>
          </cell>
          <cell r="D1489" t="str">
            <v>P61</v>
          </cell>
          <cell r="E1489">
            <v>1.02</v>
          </cell>
        </row>
        <row r="1490">
          <cell r="B1490" t="str">
            <v>Plancha Gypsum p/humedad 4'x8'x1/2". Importada Chile</v>
          </cell>
          <cell r="C1490" t="str">
            <v>u</v>
          </cell>
          <cell r="D1490" t="str">
            <v>P89</v>
          </cell>
          <cell r="E1490">
            <v>12.21</v>
          </cell>
        </row>
        <row r="1491">
          <cell r="B1491" t="str">
            <v>Plancha Gypsum regular 4'x8'x1/2". Importada Chile</v>
          </cell>
          <cell r="C1491" t="str">
            <v>u</v>
          </cell>
          <cell r="D1491" t="str">
            <v>P89</v>
          </cell>
          <cell r="E1491">
            <v>7.952</v>
          </cell>
        </row>
        <row r="1492">
          <cell r="B1492" t="str">
            <v xml:space="preserve">Plancha Gypsum regular 4'x8'x10mm.Volcan impor Chile  </v>
          </cell>
          <cell r="C1492" t="str">
            <v>u</v>
          </cell>
          <cell r="D1492" t="str">
            <v>P89</v>
          </cell>
          <cell r="E1492">
            <v>7.45</v>
          </cell>
        </row>
        <row r="1493">
          <cell r="B1493" t="str">
            <v>Plancha metálica termoacústica prepintada</v>
          </cell>
          <cell r="C1493" t="str">
            <v>m2</v>
          </cell>
          <cell r="D1493" t="str">
            <v>P69</v>
          </cell>
          <cell r="E1493">
            <v>9.732800000000001</v>
          </cell>
        </row>
        <row r="1494">
          <cell r="B1494" t="str">
            <v>Plancha prepintada Kubiec e= 0.40 a 0.45 mm</v>
          </cell>
          <cell r="C1494" t="str">
            <v>kg</v>
          </cell>
          <cell r="D1494" t="str">
            <v>P61</v>
          </cell>
          <cell r="E1494">
            <v>1.93</v>
          </cell>
        </row>
        <row r="1495">
          <cell r="B1495" t="str">
            <v>Plancha prepintada Kubiec e= 0.50 a 0.60 mm</v>
          </cell>
          <cell r="C1495" t="str">
            <v>kg</v>
          </cell>
          <cell r="D1495" t="str">
            <v>P61</v>
          </cell>
          <cell r="E1495">
            <v>1.87</v>
          </cell>
        </row>
        <row r="1496">
          <cell r="B1496" t="str">
            <v xml:space="preserve">Plancha techo fuerte 0.30mm.*1.80 m  ancho=0.85m                 </v>
          </cell>
          <cell r="C1496" t="str">
            <v xml:space="preserve"> u   </v>
          </cell>
          <cell r="D1496" t="str">
            <v>P33</v>
          </cell>
          <cell r="E1496">
            <v>4.72</v>
          </cell>
        </row>
        <row r="1497">
          <cell r="B1497" t="str">
            <v xml:space="preserve">Plancha TECHOFUERTE 0.30mm.*2.40 m  ancho=0.85m                      </v>
          </cell>
          <cell r="C1497" t="str">
            <v xml:space="preserve"> u   </v>
          </cell>
          <cell r="D1497" t="str">
            <v>P33</v>
          </cell>
          <cell r="E1497">
            <v>6.27</v>
          </cell>
        </row>
        <row r="1498">
          <cell r="B1498" t="str">
            <v xml:space="preserve">Plancha TECHOFUERTE 0.30mm.*3.00 m ancho=0.85m              </v>
          </cell>
          <cell r="C1498" t="str">
            <v xml:space="preserve"> u   </v>
          </cell>
          <cell r="D1498" t="str">
            <v>P33</v>
          </cell>
          <cell r="E1498">
            <v>7.83</v>
          </cell>
        </row>
        <row r="1499">
          <cell r="B1499" t="str">
            <v xml:space="preserve">Plancha TECHOFUERTE 0.30mm.*3.60m ancho=0.85m                      </v>
          </cell>
          <cell r="C1499" t="str">
            <v xml:space="preserve"> u   </v>
          </cell>
          <cell r="D1499" t="str">
            <v>P33</v>
          </cell>
          <cell r="E1499">
            <v>9.4</v>
          </cell>
        </row>
        <row r="1500">
          <cell r="B1500" t="str">
            <v>Planchas galvanizadas e= 0.45 a 1.40 mm</v>
          </cell>
          <cell r="C1500" t="str">
            <v>kg</v>
          </cell>
          <cell r="D1500" t="str">
            <v>P61</v>
          </cell>
          <cell r="E1500">
            <v>1.08</v>
          </cell>
        </row>
        <row r="1501">
          <cell r="B1501" t="str">
            <v>Planchon 6.20 x 2.0 mts e= 9.52 mm</v>
          </cell>
          <cell r="C1501" t="str">
            <v>kg</v>
          </cell>
          <cell r="D1501" t="str">
            <v>P61</v>
          </cell>
          <cell r="E1501">
            <v>1.04</v>
          </cell>
        </row>
        <row r="1502">
          <cell r="B1502" t="str">
            <v>Plástico de polietileno</v>
          </cell>
          <cell r="C1502" t="str">
            <v>mts</v>
          </cell>
          <cell r="D1502" t="str">
            <v>P60</v>
          </cell>
          <cell r="E1502">
            <v>0.81</v>
          </cell>
        </row>
        <row r="1503">
          <cell r="B1503" t="str">
            <v>Plastificante Aditec 100-N</v>
          </cell>
          <cell r="C1503" t="str">
            <v xml:space="preserve">4 kg  </v>
          </cell>
          <cell r="D1503" t="str">
            <v>P3</v>
          </cell>
          <cell r="E1503">
            <v>9.36</v>
          </cell>
        </row>
        <row r="1504">
          <cell r="B1504" t="str">
            <v>Plastificante Aditec Ale-786</v>
          </cell>
          <cell r="C1504" t="str">
            <v xml:space="preserve">4 kg  </v>
          </cell>
          <cell r="D1504" t="str">
            <v>P3</v>
          </cell>
          <cell r="E1504">
            <v>6.32</v>
          </cell>
        </row>
        <row r="1505">
          <cell r="B1505" t="str">
            <v>Plastificante Aditec SF-155</v>
          </cell>
          <cell r="C1505" t="str">
            <v xml:space="preserve">4 kg  </v>
          </cell>
          <cell r="D1505" t="str">
            <v>P3</v>
          </cell>
          <cell r="E1505">
            <v>6.03</v>
          </cell>
        </row>
        <row r="1506">
          <cell r="B1506" t="str">
            <v xml:space="preserve">Plastificante de resistenc./Plastimet  BV 40               </v>
          </cell>
          <cell r="C1506" t="str">
            <v xml:space="preserve"> kg  </v>
          </cell>
          <cell r="D1506" t="str">
            <v>P92</v>
          </cell>
          <cell r="E1506">
            <v>1.569</v>
          </cell>
        </row>
        <row r="1507">
          <cell r="B1507" t="str">
            <v xml:space="preserve">Plastificante Impermeabilizante    E P S     570   DM               </v>
          </cell>
          <cell r="C1507" t="str">
            <v xml:space="preserve"> Lt  </v>
          </cell>
          <cell r="D1507" t="str">
            <v>P93</v>
          </cell>
          <cell r="E1507">
            <v>0.84</v>
          </cell>
        </row>
        <row r="1508">
          <cell r="B1508" t="str">
            <v xml:space="preserve">Plastificante reductor de agua   EPS  578 BV               </v>
          </cell>
          <cell r="C1508" t="str">
            <v xml:space="preserve"> Lt  </v>
          </cell>
          <cell r="D1508" t="str">
            <v>P93</v>
          </cell>
          <cell r="E1508">
            <v>0.86</v>
          </cell>
        </row>
        <row r="1509">
          <cell r="B1509" t="str">
            <v xml:space="preserve">Plastiplomo NMC 2 x 12 AWG S </v>
          </cell>
          <cell r="C1509" t="str">
            <v>m</v>
          </cell>
          <cell r="D1509" t="str">
            <v>P108</v>
          </cell>
          <cell r="E1509">
            <v>0.89768000000000003</v>
          </cell>
        </row>
        <row r="1510">
          <cell r="B1510" t="str">
            <v xml:space="preserve">Plastiplomo NMC 2 x 14 AWG S </v>
          </cell>
          <cell r="C1510" t="str">
            <v>m</v>
          </cell>
          <cell r="D1510" t="str">
            <v>P108</v>
          </cell>
          <cell r="E1510">
            <v>0.60681600000000002</v>
          </cell>
        </row>
        <row r="1511">
          <cell r="B1511" t="str">
            <v xml:space="preserve">Platina 100x12mm         peso=56.52kg               </v>
          </cell>
          <cell r="C1511" t="str">
            <v xml:space="preserve"> 6 m </v>
          </cell>
          <cell r="D1511" t="str">
            <v>P70</v>
          </cell>
          <cell r="E1511">
            <v>64.63</v>
          </cell>
        </row>
        <row r="1512">
          <cell r="B1512" t="str">
            <v xml:space="preserve">Platina 100x6mm            peso=28.26kg               </v>
          </cell>
          <cell r="C1512" t="str">
            <v xml:space="preserve"> 6 m </v>
          </cell>
          <cell r="D1512" t="str">
            <v>P70</v>
          </cell>
          <cell r="E1512">
            <v>30.88</v>
          </cell>
        </row>
        <row r="1513">
          <cell r="B1513" t="str">
            <v xml:space="preserve">Platina 100x9mm           peso=42.42kg               </v>
          </cell>
          <cell r="C1513" t="str">
            <v xml:space="preserve"> 6 m </v>
          </cell>
          <cell r="D1513" t="str">
            <v>P70</v>
          </cell>
          <cell r="E1513">
            <v>46.06</v>
          </cell>
        </row>
        <row r="1514">
          <cell r="B1514" t="str">
            <v xml:space="preserve">Platina 12x3mm             peso= 1.70kg               </v>
          </cell>
          <cell r="C1514" t="str">
            <v xml:space="preserve"> 6 m </v>
          </cell>
          <cell r="D1514" t="str">
            <v>P70</v>
          </cell>
          <cell r="E1514">
            <v>2.0099999999999998</v>
          </cell>
        </row>
        <row r="1515">
          <cell r="B1515" t="str">
            <v xml:space="preserve">Platina 12x4mm             peso= 2.26kg               </v>
          </cell>
          <cell r="C1515" t="str">
            <v xml:space="preserve"> 6 m </v>
          </cell>
          <cell r="D1515" t="str">
            <v>P70</v>
          </cell>
          <cell r="E1515">
            <v>2.39</v>
          </cell>
        </row>
        <row r="1516">
          <cell r="B1516" t="str">
            <v xml:space="preserve">Platina 19x3mm             peso= 2.70kg               </v>
          </cell>
          <cell r="C1516" t="str">
            <v xml:space="preserve"> 6 m </v>
          </cell>
          <cell r="D1516" t="str">
            <v>P70</v>
          </cell>
          <cell r="E1516">
            <v>2.78</v>
          </cell>
        </row>
        <row r="1517">
          <cell r="B1517" t="str">
            <v xml:space="preserve">Platina 19x6mm             peso= 5.40kg               </v>
          </cell>
          <cell r="C1517" t="str">
            <v xml:space="preserve"> 6 m </v>
          </cell>
          <cell r="D1517" t="str">
            <v>P70</v>
          </cell>
          <cell r="E1517">
            <v>5.7</v>
          </cell>
        </row>
        <row r="1518">
          <cell r="B1518" t="str">
            <v xml:space="preserve">Platina 25x3mm             peso= 3.54kg               </v>
          </cell>
          <cell r="C1518" t="str">
            <v xml:space="preserve"> 6 m </v>
          </cell>
          <cell r="D1518" t="str">
            <v>P70</v>
          </cell>
          <cell r="E1518">
            <v>3.25</v>
          </cell>
        </row>
        <row r="1519">
          <cell r="B1519" t="str">
            <v xml:space="preserve">Platina 25x4mm             peso= 4.71kg               </v>
          </cell>
          <cell r="C1519" t="str">
            <v xml:space="preserve"> 6 m </v>
          </cell>
          <cell r="D1519" t="str">
            <v>P70</v>
          </cell>
          <cell r="E1519">
            <v>4.32</v>
          </cell>
        </row>
        <row r="1520">
          <cell r="B1520" t="str">
            <v xml:space="preserve">Platina 25x6mm             peso= 7.08kg               </v>
          </cell>
          <cell r="C1520" t="str">
            <v xml:space="preserve"> 6 m </v>
          </cell>
          <cell r="D1520" t="str">
            <v>P70</v>
          </cell>
          <cell r="E1520">
            <v>6.45</v>
          </cell>
        </row>
        <row r="1521">
          <cell r="B1521" t="str">
            <v xml:space="preserve">Platina 30x3mm             peso= 4.26kg               </v>
          </cell>
          <cell r="C1521" t="str">
            <v xml:space="preserve"> 6 m </v>
          </cell>
          <cell r="D1521" t="str">
            <v>P70</v>
          </cell>
          <cell r="E1521">
            <v>4.0599999999999996</v>
          </cell>
        </row>
        <row r="1522">
          <cell r="B1522" t="str">
            <v xml:space="preserve">Platina 30x4mm             peso= 5.65kg               </v>
          </cell>
          <cell r="C1522" t="str">
            <v xml:space="preserve"> 6 m </v>
          </cell>
          <cell r="D1522" t="str">
            <v>P70</v>
          </cell>
          <cell r="E1522">
            <v>5.15</v>
          </cell>
        </row>
        <row r="1523">
          <cell r="B1523" t="str">
            <v xml:space="preserve">Platina 30x6mm             peso= 8.48kg               </v>
          </cell>
          <cell r="C1523" t="str">
            <v xml:space="preserve"> 6 m </v>
          </cell>
          <cell r="D1523" t="str">
            <v>P70</v>
          </cell>
          <cell r="E1523">
            <v>7.75</v>
          </cell>
        </row>
        <row r="1524">
          <cell r="B1524" t="str">
            <v xml:space="preserve">Platina 38x3mm             peso= 5.37kg               </v>
          </cell>
          <cell r="C1524" t="str">
            <v xml:space="preserve"> 6 m </v>
          </cell>
          <cell r="D1524" t="str">
            <v>P70</v>
          </cell>
          <cell r="E1524">
            <v>4.82</v>
          </cell>
        </row>
        <row r="1525">
          <cell r="B1525" t="str">
            <v xml:space="preserve">Platina 38x4mm             peso= 7.16kg               </v>
          </cell>
          <cell r="C1525" t="str">
            <v xml:space="preserve"> 6 m </v>
          </cell>
          <cell r="D1525" t="str">
            <v>P70</v>
          </cell>
          <cell r="E1525">
            <v>6.42</v>
          </cell>
        </row>
        <row r="1526">
          <cell r="B1526" t="str">
            <v xml:space="preserve">Platina 38x6mm             peso=10.74kg               </v>
          </cell>
          <cell r="C1526" t="str">
            <v xml:space="preserve"> 6 m </v>
          </cell>
          <cell r="D1526" t="str">
            <v>P70</v>
          </cell>
          <cell r="E1526">
            <v>9.64</v>
          </cell>
        </row>
        <row r="1527">
          <cell r="B1527" t="str">
            <v xml:space="preserve">Platina 50x3mm             peso= 7.08kg               </v>
          </cell>
          <cell r="C1527" t="str">
            <v xml:space="preserve"> 6 m </v>
          </cell>
          <cell r="D1527" t="str">
            <v>P70</v>
          </cell>
          <cell r="E1527">
            <v>6.57</v>
          </cell>
        </row>
        <row r="1528">
          <cell r="B1528" t="str">
            <v xml:space="preserve">Platina 50x6mm             peso=14.16kg               </v>
          </cell>
          <cell r="C1528" t="str">
            <v xml:space="preserve"> 6 m </v>
          </cell>
          <cell r="D1528" t="str">
            <v>P70</v>
          </cell>
          <cell r="E1528">
            <v>12.7</v>
          </cell>
        </row>
        <row r="1529">
          <cell r="B1529" t="str">
            <v xml:space="preserve">Platina 50x9mm             peso=21.18kg               </v>
          </cell>
          <cell r="C1529" t="str">
            <v xml:space="preserve"> 6 m </v>
          </cell>
          <cell r="D1529" t="str">
            <v>P70</v>
          </cell>
          <cell r="E1529">
            <v>23.18</v>
          </cell>
        </row>
        <row r="1530">
          <cell r="B1530" t="str">
            <v xml:space="preserve">Platina 65x6mm             peso=18.36kg               </v>
          </cell>
          <cell r="C1530" t="str">
            <v xml:space="preserve"> 6 m </v>
          </cell>
          <cell r="D1530" t="str">
            <v>P70</v>
          </cell>
          <cell r="E1530">
            <v>16.5</v>
          </cell>
        </row>
        <row r="1531">
          <cell r="B1531" t="str">
            <v xml:space="preserve">Platina 75x6mm             peso=21.18kg               </v>
          </cell>
          <cell r="C1531" t="str">
            <v xml:space="preserve"> 6 m </v>
          </cell>
          <cell r="D1531" t="str">
            <v>P70</v>
          </cell>
          <cell r="E1531">
            <v>19.05</v>
          </cell>
        </row>
        <row r="1532">
          <cell r="B1532" t="str">
            <v xml:space="preserve">Platina 75x9mm             peso=31.80kg               </v>
          </cell>
          <cell r="C1532" t="str">
            <v xml:space="preserve"> 6 m </v>
          </cell>
          <cell r="D1532" t="str">
            <v>P70</v>
          </cell>
          <cell r="E1532">
            <v>34.840000000000003</v>
          </cell>
        </row>
        <row r="1533">
          <cell r="B1533" t="str">
            <v>Plato Doccia 0.8x0.8 Blanco</v>
          </cell>
          <cell r="C1533" t="str">
            <v xml:space="preserve"> u   </v>
          </cell>
          <cell r="D1533" t="str">
            <v>P39</v>
          </cell>
          <cell r="E1533">
            <v>47.577600000000004</v>
          </cell>
        </row>
        <row r="1534">
          <cell r="B1534" t="str">
            <v>Poceta de acero inoxidable (52x48) S/PALA</v>
          </cell>
          <cell r="C1534" t="str">
            <v>u</v>
          </cell>
          <cell r="D1534" t="str">
            <v>P90</v>
          </cell>
          <cell r="E1534">
            <v>24.64</v>
          </cell>
        </row>
        <row r="1535">
          <cell r="B1535" t="str">
            <v>Policarbonato alveolar 6mm</v>
          </cell>
          <cell r="C1535" t="str">
            <v>m2</v>
          </cell>
          <cell r="D1535" t="str">
            <v>P32</v>
          </cell>
          <cell r="E1535">
            <v>21.672000000000004</v>
          </cell>
        </row>
        <row r="1536">
          <cell r="B1536" t="str">
            <v>Policarbonato alveolar 6mm con accesorios</v>
          </cell>
          <cell r="C1536" t="str">
            <v>m2</v>
          </cell>
          <cell r="D1536" t="str">
            <v>P32</v>
          </cell>
          <cell r="E1536">
            <v>27.272000000000006</v>
          </cell>
        </row>
        <row r="1537">
          <cell r="B1537" t="str">
            <v>Policarbonato alveolar 8mm</v>
          </cell>
          <cell r="C1537" t="str">
            <v>m2</v>
          </cell>
          <cell r="D1537" t="str">
            <v>P32</v>
          </cell>
          <cell r="E1537">
            <v>25.401600000000002</v>
          </cell>
        </row>
        <row r="1538">
          <cell r="B1538" t="str">
            <v>Policarbonato alveolar 8mm con accesorios</v>
          </cell>
          <cell r="C1538" t="str">
            <v>m2</v>
          </cell>
          <cell r="D1538" t="str">
            <v>P32</v>
          </cell>
          <cell r="E1538">
            <v>31.001600000000003</v>
          </cell>
        </row>
        <row r="1539">
          <cell r="B1539" t="str">
            <v>Policarbonato TEJA  A-S INDUSTRIAL 2.5 mm</v>
          </cell>
          <cell r="C1539" t="str">
            <v>m2</v>
          </cell>
          <cell r="D1539" t="str">
            <v>P32</v>
          </cell>
          <cell r="E1539">
            <v>14.112</v>
          </cell>
        </row>
        <row r="1540">
          <cell r="B1540" t="str">
            <v>Policarbonato TEJA  A-S RESIDENCIAL 3 mm</v>
          </cell>
          <cell r="C1540" t="str">
            <v>m2</v>
          </cell>
          <cell r="D1540" t="str">
            <v>P32</v>
          </cell>
          <cell r="E1540">
            <v>14.616000000000001</v>
          </cell>
        </row>
        <row r="1541">
          <cell r="B1541" t="str">
            <v>Policarbonato TEJA GRECA 0.8mm</v>
          </cell>
          <cell r="C1541" t="str">
            <v>m2</v>
          </cell>
          <cell r="D1541" t="str">
            <v>P32</v>
          </cell>
          <cell r="E1541">
            <v>15.422400000000001</v>
          </cell>
        </row>
        <row r="1542">
          <cell r="B1542" t="str">
            <v>Policarbonato TEJA ONDULADA 1 mm</v>
          </cell>
          <cell r="C1542" t="str">
            <v>m2</v>
          </cell>
          <cell r="D1542" t="str">
            <v>P32</v>
          </cell>
          <cell r="E1542">
            <v>17.539200000000001</v>
          </cell>
        </row>
        <row r="1543">
          <cell r="B1543" t="str">
            <v xml:space="preserve">Polilimpia                                            </v>
          </cell>
          <cell r="C1543" t="str">
            <v xml:space="preserve"> 4000cc</v>
          </cell>
          <cell r="D1543" t="str">
            <v>P79</v>
          </cell>
          <cell r="E1543">
            <v>20.4848</v>
          </cell>
        </row>
        <row r="1544">
          <cell r="B1544" t="str">
            <v xml:space="preserve">Polipega                                              </v>
          </cell>
          <cell r="C1544" t="str">
            <v xml:space="preserve"> 4000cc</v>
          </cell>
          <cell r="D1544" t="str">
            <v>P79</v>
          </cell>
          <cell r="E1544">
            <v>40.740184940554826</v>
          </cell>
        </row>
        <row r="1545">
          <cell r="B1545" t="str">
            <v>Polo microonda</v>
          </cell>
          <cell r="C1545" t="str">
            <v>u</v>
          </cell>
          <cell r="E1545">
            <v>200</v>
          </cell>
        </row>
        <row r="1546">
          <cell r="B1546" t="str">
            <v>Polo antena</v>
          </cell>
          <cell r="C1546" t="str">
            <v>u</v>
          </cell>
          <cell r="E1546">
            <v>120</v>
          </cell>
        </row>
        <row r="1547">
          <cell r="B1547" t="str">
            <v>Polisombra 33%(Col.neg.y blan.a=2.10,3.1y4.20 L=100 mtrs)</v>
          </cell>
          <cell r="C1547" t="str">
            <v>m2</v>
          </cell>
          <cell r="D1547" t="str">
            <v>P15</v>
          </cell>
          <cell r="E1547">
            <v>0.29120000000000001</v>
          </cell>
        </row>
        <row r="1548">
          <cell r="B1548" t="str">
            <v>Polisombra 50%(Col.neg.y blan.a=2.10,3.1y4.20 L=100 mtrs)</v>
          </cell>
          <cell r="C1548" t="str">
            <v>m2</v>
          </cell>
          <cell r="D1548" t="str">
            <v>P15</v>
          </cell>
          <cell r="E1548">
            <v>0.33600000000000002</v>
          </cell>
        </row>
        <row r="1549">
          <cell r="B1549" t="str">
            <v>Polisombra 65%(Col.neg.y blan.a=2.10,3.1y4.20 L=100 mtrs)</v>
          </cell>
          <cell r="C1549" t="str">
            <v>m2</v>
          </cell>
          <cell r="D1549" t="str">
            <v>P15</v>
          </cell>
          <cell r="E1549">
            <v>0.42560000000000003</v>
          </cell>
        </row>
        <row r="1550">
          <cell r="B1550" t="str">
            <v>Polisombra 80%(Col.neg.y blan.a=2.10,3.1y4.20 L=100 mtrs)</v>
          </cell>
          <cell r="C1550" t="str">
            <v>m2</v>
          </cell>
          <cell r="D1550" t="str">
            <v>P15</v>
          </cell>
          <cell r="E1550">
            <v>0.53760000000000008</v>
          </cell>
        </row>
        <row r="1551">
          <cell r="B1551" t="str">
            <v>Polvo de piedra (para enlucidos)</v>
          </cell>
          <cell r="C1551" t="str">
            <v>m3</v>
          </cell>
          <cell r="D1551" t="str">
            <v>P16</v>
          </cell>
          <cell r="E1551">
            <v>3</v>
          </cell>
        </row>
        <row r="1552">
          <cell r="B1552" t="str">
            <v>Polvo de piedra azul  (En cantera)</v>
          </cell>
          <cell r="C1552" t="str">
            <v>m3</v>
          </cell>
          <cell r="D1552" t="str">
            <v>P8</v>
          </cell>
          <cell r="E1552">
            <v>2.8000000000000003</v>
          </cell>
        </row>
        <row r="1553">
          <cell r="B1553" t="str">
            <v>Polvo de piedra azul o rosado  (En cantera)</v>
          </cell>
          <cell r="C1553" t="str">
            <v>m3</v>
          </cell>
          <cell r="D1553" t="str">
            <v>P101</v>
          </cell>
          <cell r="E1553">
            <v>2.8</v>
          </cell>
        </row>
        <row r="1554">
          <cell r="B1554" t="str">
            <v>Polvo de piedra rosado  (En cantera)</v>
          </cell>
          <cell r="C1554" t="str">
            <v>m3</v>
          </cell>
          <cell r="D1554" t="str">
            <v>P8</v>
          </cell>
          <cell r="E1554">
            <v>2.5200000000000005</v>
          </cell>
        </row>
        <row r="1555">
          <cell r="B1555" t="str">
            <v>Pomos 2603/60 /v cromo mate baño</v>
          </cell>
          <cell r="C1555" t="str">
            <v xml:space="preserve"> u   </v>
          </cell>
          <cell r="D1555" t="str">
            <v>P47</v>
          </cell>
          <cell r="E1555">
            <v>13.664</v>
          </cell>
        </row>
        <row r="1556">
          <cell r="B1556" t="str">
            <v>Pomos 2603/60 /v latón pulido baño</v>
          </cell>
          <cell r="C1556" t="str">
            <v xml:space="preserve"> u   </v>
          </cell>
          <cell r="D1556" t="str">
            <v>P47</v>
          </cell>
          <cell r="E1556">
            <v>13.664</v>
          </cell>
        </row>
        <row r="1557">
          <cell r="B1557" t="str">
            <v>Pomos 2610/60 /v cromo mate dormitorio</v>
          </cell>
          <cell r="C1557" t="str">
            <v xml:space="preserve"> u   </v>
          </cell>
          <cell r="D1557" t="str">
            <v>P47</v>
          </cell>
          <cell r="E1557">
            <v>17.953600000000002</v>
          </cell>
        </row>
        <row r="1558">
          <cell r="B1558" t="str">
            <v>Pomos 2610/60 /v latón pulido dormitorio</v>
          </cell>
          <cell r="C1558" t="str">
            <v xml:space="preserve"> u   </v>
          </cell>
          <cell r="D1558" t="str">
            <v>P47</v>
          </cell>
          <cell r="E1558">
            <v>17.953600000000002</v>
          </cell>
        </row>
        <row r="1559">
          <cell r="B1559" t="str">
            <v>Porcelana Aditec Cerámica Blanca</v>
          </cell>
          <cell r="C1559" t="str">
            <v>2 kg</v>
          </cell>
          <cell r="D1559" t="str">
            <v>P3</v>
          </cell>
          <cell r="E1559">
            <v>1.04</v>
          </cell>
        </row>
        <row r="1560">
          <cell r="B1560" t="str">
            <v>Poste de guradavia, h= 1.50 m</v>
          </cell>
          <cell r="C1560" t="str">
            <v xml:space="preserve"> u   </v>
          </cell>
          <cell r="D1560" t="str">
            <v>P70</v>
          </cell>
          <cell r="E1560">
            <v>40.320000000000007</v>
          </cell>
        </row>
        <row r="1561">
          <cell r="B1561" t="str">
            <v>Poste de guradavia, h= 1.80 m</v>
          </cell>
          <cell r="C1561" t="str">
            <v xml:space="preserve"> u   </v>
          </cell>
          <cell r="D1561" t="str">
            <v>P70</v>
          </cell>
          <cell r="E1561">
            <v>47.040000000000006</v>
          </cell>
        </row>
        <row r="1562">
          <cell r="B1562" t="str">
            <v>Poste de señalización, H=3.50 m</v>
          </cell>
          <cell r="C1562" t="str">
            <v xml:space="preserve"> u   </v>
          </cell>
          <cell r="D1562" t="str">
            <v>P70</v>
          </cell>
          <cell r="E1562">
            <v>45.92</v>
          </cell>
        </row>
        <row r="1563">
          <cell r="B1563" t="str">
            <v>Poste de señalización, H=3.50 m</v>
          </cell>
          <cell r="C1563" t="str">
            <v xml:space="preserve"> u   </v>
          </cell>
          <cell r="D1563" t="str">
            <v>P70</v>
          </cell>
          <cell r="E1563">
            <v>61.600000000000009</v>
          </cell>
        </row>
        <row r="1564">
          <cell r="B1564" t="str">
            <v>Poste de H.A. para luz de 11 mts.</v>
          </cell>
          <cell r="C1564" t="str">
            <v>u</v>
          </cell>
          <cell r="E1564">
            <v>280</v>
          </cell>
        </row>
        <row r="1565">
          <cell r="B1565" t="str">
            <v>Pozo Bar(LINEA PLASMADE) (MARMOL CULTIVADO)</v>
          </cell>
          <cell r="C1565" t="str">
            <v xml:space="preserve"> u   </v>
          </cell>
          <cell r="D1565" t="str">
            <v>P13</v>
          </cell>
          <cell r="E1565">
            <v>76.7</v>
          </cell>
        </row>
        <row r="1566">
          <cell r="B1566" t="str">
            <v>Pozo de lavamanos Diamante (LINEA PLASMADE) (MARMOL CULTIVADO)</v>
          </cell>
          <cell r="C1566" t="str">
            <v xml:space="preserve"> u   </v>
          </cell>
          <cell r="D1566" t="str">
            <v>P13</v>
          </cell>
          <cell r="E1566">
            <v>46.3</v>
          </cell>
        </row>
        <row r="1567">
          <cell r="B1567" t="str">
            <v>Pozo de lavamanos Diamante pequeño (LINEA PLASMADE) (MARMOL CULTIVADO)</v>
          </cell>
          <cell r="C1567" t="str">
            <v xml:space="preserve"> u   </v>
          </cell>
          <cell r="D1567" t="str">
            <v>P13</v>
          </cell>
          <cell r="E1567">
            <v>46.3</v>
          </cell>
        </row>
        <row r="1568">
          <cell r="B1568" t="str">
            <v>Pozo de lavamanos Hexagono (LINEA PLASMADE) (MARMOL CULTIVADO)</v>
          </cell>
          <cell r="C1568" t="str">
            <v xml:space="preserve"> u   </v>
          </cell>
          <cell r="D1568" t="str">
            <v>P13</v>
          </cell>
          <cell r="E1568">
            <v>46.3</v>
          </cell>
        </row>
        <row r="1569">
          <cell r="B1569" t="str">
            <v>Pozo de lavamanos Laguna (LINEA PLASMADE) (MARMOL CULTIVADO)</v>
          </cell>
          <cell r="C1569" t="str">
            <v xml:space="preserve"> u   </v>
          </cell>
          <cell r="D1569" t="str">
            <v>P13</v>
          </cell>
          <cell r="E1569">
            <v>46.3</v>
          </cell>
        </row>
        <row r="1570">
          <cell r="B1570" t="str">
            <v>Pozo de lavamanos Malibu (LINEA PLASMADE) (MARMOL CULTIVADO)</v>
          </cell>
          <cell r="C1570" t="str">
            <v xml:space="preserve"> u   </v>
          </cell>
          <cell r="D1570" t="str">
            <v>P13</v>
          </cell>
          <cell r="E1570">
            <v>46.3</v>
          </cell>
        </row>
        <row r="1571">
          <cell r="B1571" t="str">
            <v>Pozo de lavamanos Royale (LINEA PLASMADE) (MARMOL CULTIVADO)</v>
          </cell>
          <cell r="C1571" t="str">
            <v xml:space="preserve"> u   </v>
          </cell>
          <cell r="D1571" t="str">
            <v>P13</v>
          </cell>
          <cell r="E1571">
            <v>46.3</v>
          </cell>
        </row>
        <row r="1572">
          <cell r="B1572" t="str">
            <v>Pozo de lavamanos Sevilla (LINEA PLASMADE) (MARMOL CULTIVADO)</v>
          </cell>
          <cell r="C1572" t="str">
            <v xml:space="preserve"> u   </v>
          </cell>
          <cell r="D1572" t="str">
            <v>P13</v>
          </cell>
          <cell r="E1572">
            <v>46.3</v>
          </cell>
        </row>
        <row r="1573">
          <cell r="B1573" t="str">
            <v>Pozo de lavamanos Valencia (LINEA PLASMADE) (MARMOL CULTIVADO)</v>
          </cell>
          <cell r="C1573" t="str">
            <v xml:space="preserve"> u   </v>
          </cell>
          <cell r="D1573" t="str">
            <v>P13</v>
          </cell>
          <cell r="E1573">
            <v>46.3</v>
          </cell>
        </row>
        <row r="1574">
          <cell r="B1574" t="str">
            <v>Pozo Lavacopas(LINEA PLASMADE) (MARM CULT)</v>
          </cell>
          <cell r="C1574" t="str">
            <v xml:space="preserve"> u   </v>
          </cell>
          <cell r="D1574" t="str">
            <v>P13</v>
          </cell>
          <cell r="E1574">
            <v>58.5</v>
          </cell>
        </row>
        <row r="1575">
          <cell r="B1575" t="str">
            <v>PREPINTADO/cielo raso-friso KUBIPAR. e=0.40 mm</v>
          </cell>
          <cell r="C1575" t="str">
            <v>m2</v>
          </cell>
          <cell r="D1575" t="str">
            <v>P61</v>
          </cell>
          <cell r="E1575">
            <v>10.416000000000002</v>
          </cell>
        </row>
        <row r="1576">
          <cell r="B1576" t="str">
            <v xml:space="preserve">Preserva madera MERULEX (rend=250gr/m2)               </v>
          </cell>
          <cell r="C1576" t="str">
            <v xml:space="preserve"> 0.7kg  </v>
          </cell>
          <cell r="D1576" t="str">
            <v>P92</v>
          </cell>
          <cell r="E1576">
            <v>4.2300000000000004</v>
          </cell>
        </row>
        <row r="1577">
          <cell r="B1577" t="str">
            <v>Preservante de madera KL-3</v>
          </cell>
          <cell r="C1577" t="str">
            <v>4000 cc</v>
          </cell>
          <cell r="D1577" t="str">
            <v>P75</v>
          </cell>
          <cell r="E1577">
            <v>9.0496000000000016</v>
          </cell>
        </row>
        <row r="1578">
          <cell r="B1578" t="str">
            <v>Preservante p/madera LINAOIL</v>
          </cell>
          <cell r="C1578" t="str">
            <v>4000 cc</v>
          </cell>
          <cell r="D1578" t="str">
            <v>P57</v>
          </cell>
          <cell r="E1578">
            <v>10.53</v>
          </cell>
        </row>
        <row r="1579">
          <cell r="B1579" t="str">
            <v>Preservante p/madera MADEROL</v>
          </cell>
          <cell r="C1579" t="str">
            <v>4000 cc</v>
          </cell>
          <cell r="D1579" t="str">
            <v>P57</v>
          </cell>
          <cell r="E1579">
            <v>8.48</v>
          </cell>
        </row>
        <row r="1580">
          <cell r="B1580" t="str">
            <v xml:space="preserve">Preservante transparente p/madera T- KILL              </v>
          </cell>
          <cell r="C1580" t="str">
            <v>4000 cc</v>
          </cell>
          <cell r="D1580" t="str">
            <v>P74</v>
          </cell>
          <cell r="E1580">
            <v>11.45</v>
          </cell>
        </row>
        <row r="1581">
          <cell r="B1581" t="str">
            <v>Proteccion en media tension</v>
          </cell>
          <cell r="C1581" t="str">
            <v>u</v>
          </cell>
          <cell r="E1581">
            <v>350</v>
          </cell>
        </row>
        <row r="1582">
          <cell r="B1582" t="str">
            <v>Proteccion en baja tension</v>
          </cell>
          <cell r="C1582" t="str">
            <v>u</v>
          </cell>
          <cell r="E1582">
            <v>140</v>
          </cell>
        </row>
        <row r="1583">
          <cell r="B1583" t="str">
            <v xml:space="preserve">Puerta  de  malla         2.10 x 0.90                 </v>
          </cell>
          <cell r="C1583" t="str">
            <v xml:space="preserve"> u   </v>
          </cell>
          <cell r="D1583" t="str">
            <v>P67</v>
          </cell>
          <cell r="E1583">
            <v>85.1</v>
          </cell>
        </row>
        <row r="1584">
          <cell r="B1584" t="str">
            <v>Puerta  solida 2 pan. 2050X700X38</v>
          </cell>
          <cell r="C1584" t="str">
            <v xml:space="preserve"> u   </v>
          </cell>
          <cell r="D1584" t="str">
            <v>P40</v>
          </cell>
          <cell r="E1584">
            <v>119.64960000000001</v>
          </cell>
        </row>
        <row r="1585">
          <cell r="B1585" t="str">
            <v>Puerta blindada, 1 lámina acero 2.10x0.90 revest MDF MAX SECURITY</v>
          </cell>
          <cell r="C1585" t="str">
            <v>u</v>
          </cell>
          <cell r="D1585" t="str">
            <v>P98</v>
          </cell>
          <cell r="E1585">
            <v>898</v>
          </cell>
        </row>
        <row r="1586">
          <cell r="B1586" t="str">
            <v>Puerta blindada, 2 láminas acero 2.10x0.90 revest MDF  MAX SECURITY</v>
          </cell>
          <cell r="C1586" t="str">
            <v>u</v>
          </cell>
          <cell r="D1586" t="str">
            <v>P98</v>
          </cell>
          <cell r="E1586">
            <v>1320</v>
          </cell>
        </row>
        <row r="1587">
          <cell r="B1587" t="str">
            <v>Puerta corrediza económica "OX" 1.80 m x 2.10 m</v>
          </cell>
          <cell r="C1587" t="str">
            <v>u</v>
          </cell>
          <cell r="D1587" t="str">
            <v>P17</v>
          </cell>
          <cell r="E1587">
            <v>102.63</v>
          </cell>
        </row>
        <row r="1588">
          <cell r="B1588" t="str">
            <v>Puerta corrediza estándar "OX" 1.80 m x 2.10 m</v>
          </cell>
          <cell r="C1588" t="str">
            <v>u</v>
          </cell>
          <cell r="D1588" t="str">
            <v>P17</v>
          </cell>
          <cell r="E1588">
            <v>138.24</v>
          </cell>
        </row>
        <row r="1589">
          <cell r="B1589" t="str">
            <v>Puerta corta fuego2.00x0.94 MAX SECURITY</v>
          </cell>
          <cell r="C1589" t="str">
            <v>u</v>
          </cell>
          <cell r="D1589" t="str">
            <v>P98</v>
          </cell>
          <cell r="E1589">
            <v>540</v>
          </cell>
        </row>
        <row r="1590">
          <cell r="B1590" t="str">
            <v xml:space="preserve">Puerta de hierro enrejada 2.10 x 1.00                 </v>
          </cell>
          <cell r="C1590" t="str">
            <v xml:space="preserve"> u   </v>
          </cell>
          <cell r="D1590" t="str">
            <v>P67</v>
          </cell>
          <cell r="E1590">
            <v>127.15</v>
          </cell>
        </row>
        <row r="1591">
          <cell r="B1591" t="str">
            <v xml:space="preserve">Puerta de tol panelada    2.10 x 0.90                 </v>
          </cell>
          <cell r="C1591" t="str">
            <v xml:space="preserve"> u   </v>
          </cell>
          <cell r="D1591" t="str">
            <v>P67</v>
          </cell>
          <cell r="E1591">
            <v>110.7</v>
          </cell>
        </row>
        <row r="1592">
          <cell r="B1592" t="str">
            <v>Puerta embutida (un panel)  2050X700X38 TAMBORADA</v>
          </cell>
          <cell r="C1592" t="str">
            <v xml:space="preserve"> u   </v>
          </cell>
          <cell r="D1592" t="str">
            <v>P40</v>
          </cell>
          <cell r="E1592">
            <v>35.112000000000002</v>
          </cell>
        </row>
        <row r="1593">
          <cell r="B1593" t="str">
            <v>Puerta embutida (un panel)  2050X800X38 TAMBORADA</v>
          </cell>
          <cell r="C1593" t="str">
            <v xml:space="preserve"> u   </v>
          </cell>
          <cell r="D1593" t="str">
            <v>P40</v>
          </cell>
          <cell r="E1593">
            <v>36.859200000000001</v>
          </cell>
        </row>
        <row r="1594">
          <cell r="B1594" t="str">
            <v>Puerta embutida (un panel)  2050X900X38 TAMBORADA</v>
          </cell>
          <cell r="C1594" t="str">
            <v xml:space="preserve"> u   </v>
          </cell>
          <cell r="D1594" t="str">
            <v>P40</v>
          </cell>
          <cell r="E1594">
            <v>38.707200000000007</v>
          </cell>
        </row>
        <row r="1595">
          <cell r="B1595" t="str">
            <v xml:space="preserve">Puerta sólida 2 pan.  P-2C 0.80 SEYKE /COLOR                       </v>
          </cell>
          <cell r="C1595" t="str">
            <v xml:space="preserve"> u   </v>
          </cell>
          <cell r="D1595" t="str">
            <v>P40</v>
          </cell>
          <cell r="E1595">
            <v>134.83680000000001</v>
          </cell>
        </row>
        <row r="1596">
          <cell r="B1596" t="str">
            <v>Puntal de eucalipto 2,5m, diámetro 5-7 cm</v>
          </cell>
          <cell r="C1596" t="str">
            <v>u</v>
          </cell>
          <cell r="D1596" t="str">
            <v>P24</v>
          </cell>
          <cell r="E1596">
            <v>0.44800000000000006</v>
          </cell>
        </row>
        <row r="1597">
          <cell r="B1597" t="str">
            <v>Puntal de eucalipto 3m, diámetro 5-7 cm</v>
          </cell>
          <cell r="C1597" t="str">
            <v>u</v>
          </cell>
          <cell r="D1597" t="str">
            <v>P24</v>
          </cell>
          <cell r="E1597">
            <v>0.50400000000000011</v>
          </cell>
        </row>
        <row r="1598">
          <cell r="B1598" t="str">
            <v>Puntales de eucalipto 2.50 x 0.30</v>
          </cell>
          <cell r="C1598" t="str">
            <v>u</v>
          </cell>
          <cell r="D1598" t="str">
            <v>P58</v>
          </cell>
          <cell r="E1598">
            <v>0.85120000000000007</v>
          </cell>
        </row>
        <row r="1599">
          <cell r="B1599" t="str">
            <v>Puntales de eucalipto 3.00 x 0.30</v>
          </cell>
          <cell r="C1599" t="str">
            <v>u</v>
          </cell>
          <cell r="D1599" t="str">
            <v>P58</v>
          </cell>
          <cell r="E1599">
            <v>1.1088</v>
          </cell>
        </row>
        <row r="1600">
          <cell r="B1600" t="str">
            <v>Recubrimiento multiuso MULTIMAX</v>
          </cell>
          <cell r="C1600" t="str">
            <v>1 gal</v>
          </cell>
          <cell r="D1600" t="str">
            <v>P63</v>
          </cell>
          <cell r="E1600">
            <v>10.08</v>
          </cell>
        </row>
        <row r="1601">
          <cell r="B1601" t="str">
            <v>Reducción 1 1/2" x 1/2" CU</v>
          </cell>
          <cell r="C1601" t="str">
            <v>u</v>
          </cell>
          <cell r="D1601" t="str">
            <v>P30</v>
          </cell>
          <cell r="E1601">
            <v>4.49</v>
          </cell>
        </row>
        <row r="1602">
          <cell r="B1602" t="str">
            <v>Reducción 1 1/2" x 3/4" CU</v>
          </cell>
          <cell r="C1602" t="str">
            <v>u</v>
          </cell>
          <cell r="D1602" t="str">
            <v>P30</v>
          </cell>
          <cell r="E1602">
            <v>6.3</v>
          </cell>
        </row>
        <row r="1603">
          <cell r="B1603" t="str">
            <v>Reducción 1 1/4" x 1/2" CU</v>
          </cell>
          <cell r="C1603" t="str">
            <v>u</v>
          </cell>
          <cell r="D1603" t="str">
            <v>P30</v>
          </cell>
          <cell r="E1603">
            <v>3.85</v>
          </cell>
        </row>
        <row r="1604">
          <cell r="B1604" t="str">
            <v>Reducción 1 1/4" x 3/4" CU</v>
          </cell>
          <cell r="C1604" t="str">
            <v>u</v>
          </cell>
          <cell r="D1604" t="str">
            <v>P30</v>
          </cell>
          <cell r="E1604">
            <v>3.58</v>
          </cell>
        </row>
        <row r="1605">
          <cell r="B1605" t="str">
            <v>Reducción 1" x 1/2" CU</v>
          </cell>
          <cell r="C1605" t="str">
            <v>u</v>
          </cell>
          <cell r="D1605" t="str">
            <v>P30</v>
          </cell>
          <cell r="E1605">
            <v>3.33</v>
          </cell>
        </row>
        <row r="1606">
          <cell r="B1606" t="str">
            <v>Reducción 1" x 3/4" CU</v>
          </cell>
          <cell r="C1606" t="str">
            <v>u</v>
          </cell>
          <cell r="D1606" t="str">
            <v>P30</v>
          </cell>
          <cell r="E1606">
            <v>2.82</v>
          </cell>
        </row>
        <row r="1607">
          <cell r="B1607" t="str">
            <v>Reducción 2" x 1/2" CU</v>
          </cell>
          <cell r="C1607" t="str">
            <v>u</v>
          </cell>
          <cell r="D1607" t="str">
            <v>P30</v>
          </cell>
          <cell r="E1607">
            <v>13.06</v>
          </cell>
        </row>
        <row r="1608">
          <cell r="B1608" t="str">
            <v>Reducción 2" x 3/4" CU</v>
          </cell>
          <cell r="C1608" t="str">
            <v>u</v>
          </cell>
          <cell r="D1608" t="str">
            <v>P30</v>
          </cell>
          <cell r="E1608">
            <v>9</v>
          </cell>
        </row>
        <row r="1609">
          <cell r="B1609" t="str">
            <v>Reducción 3/4" x 1/2" CU</v>
          </cell>
          <cell r="C1609" t="str">
            <v>u</v>
          </cell>
          <cell r="D1609" t="str">
            <v>P30</v>
          </cell>
          <cell r="E1609">
            <v>1.04</v>
          </cell>
        </row>
        <row r="1610">
          <cell r="B1610" t="str">
            <v>Reduccion de 110 a 75</v>
          </cell>
          <cell r="C1610" t="str">
            <v xml:space="preserve"> u   </v>
          </cell>
          <cell r="D1610" t="str">
            <v>P66</v>
          </cell>
          <cell r="E1610">
            <v>1.24</v>
          </cell>
        </row>
        <row r="1611">
          <cell r="B1611" t="str">
            <v>Reduccion de 110 a 75</v>
          </cell>
          <cell r="C1611" t="str">
            <v xml:space="preserve"> u   </v>
          </cell>
          <cell r="D1611" t="str">
            <v>P66</v>
          </cell>
          <cell r="E1611">
            <v>1.26</v>
          </cell>
        </row>
        <row r="1612">
          <cell r="B1612" t="str">
            <v xml:space="preserve">Reducción HG 1 1/2 x 1/2                             </v>
          </cell>
          <cell r="C1612" t="str">
            <v xml:space="preserve"> u   </v>
          </cell>
          <cell r="D1612" t="str">
            <v>P30</v>
          </cell>
          <cell r="E1612">
            <v>0.8</v>
          </cell>
        </row>
        <row r="1613">
          <cell r="B1613" t="str">
            <v xml:space="preserve">Reducción HG 1 1/2 x 3/4                              </v>
          </cell>
          <cell r="C1613" t="str">
            <v xml:space="preserve"> u   </v>
          </cell>
          <cell r="D1613" t="str">
            <v>P30</v>
          </cell>
          <cell r="E1613">
            <v>0.79</v>
          </cell>
        </row>
        <row r="1614">
          <cell r="B1614" t="str">
            <v>Reducción HG 1 1/4 x 1</v>
          </cell>
          <cell r="C1614" t="str">
            <v xml:space="preserve"> u   </v>
          </cell>
          <cell r="D1614" t="str">
            <v>P30</v>
          </cell>
          <cell r="E1614">
            <v>0.7</v>
          </cell>
        </row>
        <row r="1615">
          <cell r="B1615" t="str">
            <v>Reducción HG 1 x 3/4"</v>
          </cell>
          <cell r="C1615" t="str">
            <v xml:space="preserve"> u   </v>
          </cell>
          <cell r="D1615" t="str">
            <v>P30</v>
          </cell>
          <cell r="E1615">
            <v>0.4</v>
          </cell>
        </row>
        <row r="1616">
          <cell r="B1616" t="str">
            <v xml:space="preserve">Reducción HG 1" a 1/2"                                </v>
          </cell>
          <cell r="C1616" t="str">
            <v xml:space="preserve"> u   </v>
          </cell>
          <cell r="D1616" t="str">
            <v>P30</v>
          </cell>
          <cell r="E1616">
            <v>0.43</v>
          </cell>
        </row>
        <row r="1617">
          <cell r="B1617" t="str">
            <v>Reducción HG 1/2 x 1/4</v>
          </cell>
          <cell r="C1617" t="str">
            <v xml:space="preserve"> u   </v>
          </cell>
          <cell r="D1617" t="str">
            <v>P30</v>
          </cell>
          <cell r="E1617">
            <v>0.21</v>
          </cell>
        </row>
        <row r="1618">
          <cell r="B1618" t="str">
            <v xml:space="preserve">Reducción HG 2 x 1/2                                  </v>
          </cell>
          <cell r="C1618" t="str">
            <v xml:space="preserve"> u   </v>
          </cell>
          <cell r="D1618" t="str">
            <v>P30</v>
          </cell>
          <cell r="E1618">
            <v>1.23</v>
          </cell>
        </row>
        <row r="1619">
          <cell r="B1619" t="str">
            <v xml:space="preserve">Reducción HG 3/4" a 1/2"                              </v>
          </cell>
          <cell r="C1619" t="str">
            <v xml:space="preserve"> u   </v>
          </cell>
          <cell r="D1619" t="str">
            <v>P30</v>
          </cell>
          <cell r="E1619">
            <v>0.25</v>
          </cell>
        </row>
        <row r="1620">
          <cell r="B1620" t="str">
            <v xml:space="preserve">Reductor PVC  160  a  110mm  desagüe               </v>
          </cell>
          <cell r="C1620" t="str">
            <v xml:space="preserve"> u   </v>
          </cell>
          <cell r="D1620" t="str">
            <v>P79</v>
          </cell>
          <cell r="E1620">
            <v>8.9600000000000009</v>
          </cell>
        </row>
        <row r="1621">
          <cell r="B1621" t="str">
            <v xml:space="preserve">Reductor PVC  75 mm. a 50 mm. desagüe                 </v>
          </cell>
          <cell r="C1621" t="str">
            <v xml:space="preserve"> u   </v>
          </cell>
          <cell r="D1621" t="str">
            <v>P79</v>
          </cell>
          <cell r="E1621">
            <v>1.2208000000000001</v>
          </cell>
        </row>
        <row r="1622">
          <cell r="B1622" t="str">
            <v xml:space="preserve">Reductor PVC (presión) CED 40 rosca  3/4 a 1/2"              </v>
          </cell>
          <cell r="C1622" t="str">
            <v xml:space="preserve"> u   </v>
          </cell>
          <cell r="D1622" t="str">
            <v>P79</v>
          </cell>
          <cell r="E1622">
            <v>0.99680000000000013</v>
          </cell>
        </row>
        <row r="1623">
          <cell r="B1623" t="str">
            <v xml:space="preserve">Reductor PVC (presión) CED 40 rosca 1 1/2 a 1"              </v>
          </cell>
          <cell r="C1623" t="str">
            <v xml:space="preserve"> u   </v>
          </cell>
          <cell r="D1623" t="str">
            <v>P79</v>
          </cell>
          <cell r="E1623">
            <v>2.9456000000000002</v>
          </cell>
        </row>
        <row r="1624">
          <cell r="B1624" t="str">
            <v xml:space="preserve">Reductor PVC (presión) CED 40 rosca 1 1/2 a 1/2"              </v>
          </cell>
          <cell r="C1624" t="str">
            <v xml:space="preserve"> u   </v>
          </cell>
          <cell r="D1624" t="str">
            <v>P79</v>
          </cell>
          <cell r="E1624">
            <v>2.9456000000000002</v>
          </cell>
        </row>
        <row r="1625">
          <cell r="B1625" t="str">
            <v xml:space="preserve">Reductor PVC (presión) CED 40 rosca 1 1/2 a 3/4"              </v>
          </cell>
          <cell r="C1625" t="str">
            <v xml:space="preserve"> u   </v>
          </cell>
          <cell r="D1625" t="str">
            <v>P79</v>
          </cell>
          <cell r="E1625">
            <v>2.9456000000000002</v>
          </cell>
        </row>
        <row r="1626">
          <cell r="B1626" t="str">
            <v xml:space="preserve">Reductor PVC (presión) CED 40 rosca 1 1/4 a 1"              </v>
          </cell>
          <cell r="C1626" t="str">
            <v xml:space="preserve"> u   </v>
          </cell>
          <cell r="D1626" t="str">
            <v>P79</v>
          </cell>
          <cell r="E1626">
            <v>2.3184</v>
          </cell>
        </row>
        <row r="1627">
          <cell r="B1627" t="str">
            <v xml:space="preserve">Reductor PVC (presión) CED 40 rosca 1 1/4 a 3/4"              </v>
          </cell>
          <cell r="C1627" t="str">
            <v xml:space="preserve"> u   </v>
          </cell>
          <cell r="D1627" t="str">
            <v>P79</v>
          </cell>
          <cell r="E1627">
            <v>2.3184</v>
          </cell>
        </row>
        <row r="1628">
          <cell r="B1628" t="str">
            <v xml:space="preserve">Reductor PVC (presión) CED 40 rosca 1 a 3/4"              </v>
          </cell>
          <cell r="C1628" t="str">
            <v xml:space="preserve"> u   </v>
          </cell>
          <cell r="D1628" t="str">
            <v>P79</v>
          </cell>
          <cell r="E1628">
            <v>1.6240000000000001</v>
          </cell>
        </row>
        <row r="1629">
          <cell r="B1629" t="str">
            <v xml:space="preserve">Reductor PVC (presión) CED 40 rosca 1" a 1/2                 </v>
          </cell>
          <cell r="C1629" t="str">
            <v xml:space="preserve"> u   </v>
          </cell>
          <cell r="D1629" t="str">
            <v>P79</v>
          </cell>
          <cell r="E1629">
            <v>1.7360000000000002</v>
          </cell>
        </row>
        <row r="1630">
          <cell r="B1630" t="str">
            <v xml:space="preserve">Reductor PVC (presión) CED 40 rosca 2 a 1 1/2"              </v>
          </cell>
          <cell r="C1630" t="str">
            <v xml:space="preserve"> u   </v>
          </cell>
          <cell r="D1630" t="str">
            <v>P79</v>
          </cell>
          <cell r="E1630">
            <v>3.2704000000000004</v>
          </cell>
        </row>
        <row r="1631">
          <cell r="B1631" t="str">
            <v xml:space="preserve">Reductor PVC (presión) CED 40 rosca 2" a 1                   </v>
          </cell>
          <cell r="C1631" t="str">
            <v xml:space="preserve"> u   </v>
          </cell>
          <cell r="D1631" t="str">
            <v>P79</v>
          </cell>
          <cell r="E1631">
            <v>3.2704000000000004</v>
          </cell>
        </row>
        <row r="1632">
          <cell r="B1632" t="str">
            <v xml:space="preserve">Reductor PVC (presión)CED 40 rosca 1 1/2 a11/4"              </v>
          </cell>
          <cell r="C1632" t="str">
            <v xml:space="preserve"> u   </v>
          </cell>
          <cell r="D1632" t="str">
            <v>P79</v>
          </cell>
          <cell r="E1632">
            <v>2.9456000000000002</v>
          </cell>
        </row>
        <row r="1633">
          <cell r="B1633" t="str">
            <v xml:space="preserve">Reductor PVC 110 mm. a 50 mm. desagüe                 </v>
          </cell>
          <cell r="C1633" t="str">
            <v xml:space="preserve"> u   </v>
          </cell>
          <cell r="D1633" t="str">
            <v>P79</v>
          </cell>
          <cell r="E1633">
            <v>1.7808000000000002</v>
          </cell>
        </row>
        <row r="1634">
          <cell r="B1634" t="str">
            <v xml:space="preserve">Reductor PVC 110 mm. a 75 mm. desagüe                 </v>
          </cell>
          <cell r="C1634" t="str">
            <v xml:space="preserve"> u   </v>
          </cell>
          <cell r="D1634" t="str">
            <v>P79</v>
          </cell>
          <cell r="E1634">
            <v>1.7808000000000002</v>
          </cell>
        </row>
        <row r="1635">
          <cell r="B1635" t="str">
            <v xml:space="preserve">Reductor PVC 200 mm. a 160 mm. desagüe                 </v>
          </cell>
          <cell r="C1635" t="str">
            <v xml:space="preserve"> u   </v>
          </cell>
          <cell r="D1635" t="str">
            <v>P79</v>
          </cell>
          <cell r="E1635">
            <v>8.4896000000000011</v>
          </cell>
        </row>
        <row r="1636">
          <cell r="B1636" t="str">
            <v xml:space="preserve">Reductor PVC 250 mm. a 200 mm. desagüe                 </v>
          </cell>
          <cell r="C1636" t="str">
            <v xml:space="preserve"> u   </v>
          </cell>
          <cell r="D1636" t="str">
            <v>P79</v>
          </cell>
          <cell r="E1636">
            <v>29.590400000000006</v>
          </cell>
        </row>
        <row r="1637">
          <cell r="B1637" t="str">
            <v xml:space="preserve">Reductor PVC 315 mm. a 250 mm. desagüe                 </v>
          </cell>
          <cell r="C1637" t="str">
            <v xml:space="preserve"> u   </v>
          </cell>
          <cell r="D1637" t="str">
            <v>P79</v>
          </cell>
          <cell r="E1637">
            <v>55.652800000000006</v>
          </cell>
        </row>
        <row r="1638">
          <cell r="B1638" t="str">
            <v xml:space="preserve">Reflectores sumergibles 400W - 120V    USA               </v>
          </cell>
          <cell r="C1638" t="str">
            <v xml:space="preserve"> u   </v>
          </cell>
          <cell r="D1638" t="str">
            <v>P2</v>
          </cell>
          <cell r="E1638">
            <v>144.48000000000002</v>
          </cell>
        </row>
        <row r="1639">
          <cell r="B1639" t="str">
            <v xml:space="preserve">Regadera metálica Linea Compl. Cromo </v>
          </cell>
          <cell r="C1639" t="str">
            <v>u</v>
          </cell>
          <cell r="D1639" t="str">
            <v>P39</v>
          </cell>
          <cell r="E1639">
            <v>7.3584000000000014</v>
          </cell>
        </row>
        <row r="1640">
          <cell r="B1640" t="str">
            <v>Regadera metálica Linea Compl. Cromo/oro</v>
          </cell>
          <cell r="C1640" t="str">
            <v>u</v>
          </cell>
          <cell r="D1640" t="str">
            <v>P39</v>
          </cell>
          <cell r="E1640">
            <v>9.8112000000000013</v>
          </cell>
        </row>
        <row r="1641">
          <cell r="B1641" t="str">
            <v xml:space="preserve">Rejilla  A-90 mm. Exagonal Plana-Aluminio                               </v>
          </cell>
          <cell r="C1641" t="str">
            <v xml:space="preserve"> u   </v>
          </cell>
          <cell r="D1641" t="str">
            <v>P37</v>
          </cell>
          <cell r="E1641">
            <v>3.9984000000000002</v>
          </cell>
        </row>
        <row r="1642">
          <cell r="B1642" t="str">
            <v xml:space="preserve">Rejilla  I   - 100 x 75 mm - Aluminio Tipo Italiana              </v>
          </cell>
          <cell r="C1642" t="str">
            <v xml:space="preserve"> u   </v>
          </cell>
          <cell r="D1642" t="str">
            <v>P37</v>
          </cell>
          <cell r="E1642">
            <v>4.6144000000000007</v>
          </cell>
        </row>
        <row r="1643">
          <cell r="B1643" t="str">
            <v xml:space="preserve">Rejilla  KF  - 150x150 mm (Beneficiaderos de café)                </v>
          </cell>
          <cell r="C1643" t="str">
            <v xml:space="preserve"> u   </v>
          </cell>
          <cell r="D1643" t="str">
            <v>P37</v>
          </cell>
          <cell r="E1643">
            <v>15.601600000000001</v>
          </cell>
        </row>
        <row r="1644">
          <cell r="B1644" t="str">
            <v xml:space="preserve">Rejilla  PC  - Aluminio -125 x 125  mm                          </v>
          </cell>
          <cell r="C1644" t="str">
            <v xml:space="preserve"> u   </v>
          </cell>
          <cell r="D1644" t="str">
            <v>P37</v>
          </cell>
          <cell r="E1644">
            <v>10.718400000000001</v>
          </cell>
        </row>
        <row r="1645">
          <cell r="B1645" t="str">
            <v xml:space="preserve">Rejilla  S   - 150 x 150 x 110  mm - Aluminio (Sifón contra malos olores)                   </v>
          </cell>
          <cell r="C1645" t="str">
            <v xml:space="preserve"> u   </v>
          </cell>
          <cell r="D1645" t="str">
            <v>P37</v>
          </cell>
          <cell r="E1645">
            <v>30.408000000000001</v>
          </cell>
        </row>
        <row r="1646">
          <cell r="B1646" t="str">
            <v>Rejilla  S - 75 x 50 mm - Aluminio (Sifón contra malos olores)</v>
          </cell>
          <cell r="C1646" t="str">
            <v xml:space="preserve"> u   </v>
          </cell>
          <cell r="D1646" t="str">
            <v>P37</v>
          </cell>
          <cell r="E1646">
            <v>4.3568000000000007</v>
          </cell>
        </row>
        <row r="1647">
          <cell r="B1647" t="str">
            <v xml:space="preserve">Rejilla  SC  - 50 x 75 mm Aluminio  (Sifón contra malos olores)                 </v>
          </cell>
          <cell r="C1647" t="str">
            <v xml:space="preserve"> u   </v>
          </cell>
          <cell r="D1647" t="str">
            <v>P37</v>
          </cell>
          <cell r="E1647">
            <v>4.3568000000000007</v>
          </cell>
        </row>
        <row r="1648">
          <cell r="B1648" t="str">
            <v xml:space="preserve">Rejilla  T   -  75 x  50 mm - aluminio (Para tubo PVC)                       </v>
          </cell>
          <cell r="C1648" t="str">
            <v xml:space="preserve"> u   </v>
          </cell>
          <cell r="D1648" t="str">
            <v>P37</v>
          </cell>
          <cell r="E1648">
            <v>3.528</v>
          </cell>
        </row>
        <row r="1649">
          <cell r="B1649" t="str">
            <v xml:space="preserve">Rejilla  T   - 300 x 150 mm (Trabajo pesado)                        </v>
          </cell>
          <cell r="C1649" t="str">
            <v xml:space="preserve"> u   </v>
          </cell>
          <cell r="D1649" t="str">
            <v>P37</v>
          </cell>
          <cell r="E1649">
            <v>194.38720000000001</v>
          </cell>
        </row>
        <row r="1650">
          <cell r="B1650" t="str">
            <v xml:space="preserve">Rejilla  TA  -  75 x  50 mm - Aluminio (Anticucarachas)                        </v>
          </cell>
          <cell r="C1650" t="str">
            <v xml:space="preserve"> u   </v>
          </cell>
          <cell r="D1650" t="str">
            <v>P37</v>
          </cell>
          <cell r="E1650">
            <v>3.4720000000000004</v>
          </cell>
        </row>
        <row r="1651">
          <cell r="B1651" t="str">
            <v xml:space="preserve">Rejilla  TA  - 80 x 80 x 50 mm Bronce (Anticucarachas)                </v>
          </cell>
          <cell r="C1651" t="str">
            <v xml:space="preserve"> u   </v>
          </cell>
          <cell r="D1651" t="str">
            <v>P37</v>
          </cell>
          <cell r="E1651">
            <v>4.9728000000000012</v>
          </cell>
        </row>
        <row r="1652">
          <cell r="B1652" t="str">
            <v xml:space="preserve">Rejilla  TC  - 125 x 75 mm Combinado (Concéntricas)            </v>
          </cell>
          <cell r="C1652" t="str">
            <v xml:space="preserve"> u   </v>
          </cell>
          <cell r="D1652" t="str">
            <v>P37</v>
          </cell>
          <cell r="E1652">
            <v>47.420800000000007</v>
          </cell>
        </row>
        <row r="1653">
          <cell r="B1653" t="str">
            <v xml:space="preserve">Rejilla  TC  - 150 x 110 mm Bronce (Concéntricas)                    </v>
          </cell>
          <cell r="C1653" t="str">
            <v xml:space="preserve"> u   </v>
          </cell>
          <cell r="D1653" t="str">
            <v>P37</v>
          </cell>
          <cell r="E1653">
            <v>70.403200000000012</v>
          </cell>
        </row>
        <row r="1654">
          <cell r="B1654" t="str">
            <v>Rejilla  TI  - 150 x 110mm - Aluminio (Tapas de Inspección)</v>
          </cell>
          <cell r="C1654" t="str">
            <v xml:space="preserve"> u   </v>
          </cell>
          <cell r="D1654" t="str">
            <v>P37</v>
          </cell>
          <cell r="E1654">
            <v>24.718400000000003</v>
          </cell>
        </row>
        <row r="1655">
          <cell r="B1655" t="str">
            <v xml:space="preserve">Rejilla  V   - 200 x 200 mm Plástico                  </v>
          </cell>
          <cell r="C1655" t="str">
            <v xml:space="preserve"> u   </v>
          </cell>
          <cell r="D1655" t="str">
            <v>P37</v>
          </cell>
          <cell r="E1655">
            <v>7.6608000000000009</v>
          </cell>
        </row>
        <row r="1656">
          <cell r="B1656" t="str">
            <v>Rejilla  VP  - 75 mm Válvula Pozuelo. Cobre</v>
          </cell>
          <cell r="C1656" t="str">
            <v xml:space="preserve"> u   </v>
          </cell>
          <cell r="D1656" t="str">
            <v>P37</v>
          </cell>
          <cell r="E1656">
            <v>17.057600000000001</v>
          </cell>
        </row>
        <row r="1657">
          <cell r="B1657" t="str">
            <v xml:space="preserve">Rejilla 75 mm Plana-Aluminio                                </v>
          </cell>
          <cell r="C1657" t="str">
            <v xml:space="preserve"> u   </v>
          </cell>
          <cell r="D1657" t="str">
            <v>P37</v>
          </cell>
          <cell r="E1657">
            <v>1.6128</v>
          </cell>
        </row>
        <row r="1658">
          <cell r="B1658" t="str">
            <v>Rejilla aluminio 2" nacional</v>
          </cell>
          <cell r="C1658" t="str">
            <v>u</v>
          </cell>
          <cell r="D1658" t="str">
            <v>P60</v>
          </cell>
          <cell r="E1658">
            <v>3.57</v>
          </cell>
        </row>
        <row r="1659">
          <cell r="B1659" t="str">
            <v>Rejilla CC-100x50 mm-Aluminio (Cubiertas y vigacanales)</v>
          </cell>
          <cell r="C1659" t="str">
            <v xml:space="preserve"> u   </v>
          </cell>
          <cell r="D1659" t="str">
            <v>P37</v>
          </cell>
          <cell r="E1659">
            <v>6.764800000000001</v>
          </cell>
        </row>
        <row r="1660">
          <cell r="B1660" t="str">
            <v xml:space="preserve">Rejilla CC-150x110 mm -Aluminio (cubiertas y vigacanales)                        </v>
          </cell>
          <cell r="C1660" t="str">
            <v xml:space="preserve"> u   </v>
          </cell>
          <cell r="D1660" t="str">
            <v>P37</v>
          </cell>
          <cell r="E1660">
            <v>15.870400000000002</v>
          </cell>
        </row>
        <row r="1661">
          <cell r="B1661" t="str">
            <v xml:space="preserve">Rejilla inoxidable de piso bronce 1 1/2"                         </v>
          </cell>
          <cell r="C1661" t="str">
            <v xml:space="preserve"> u   </v>
          </cell>
          <cell r="D1661" t="str">
            <v>P44</v>
          </cell>
          <cell r="E1661">
            <v>2.8448000000000002</v>
          </cell>
        </row>
        <row r="1662">
          <cell r="B1662" t="str">
            <v xml:space="preserve">Rejilla Platina dentada 25x3, romb.250x80mm           </v>
          </cell>
          <cell r="C1662" t="str">
            <v xml:space="preserve"> m2  </v>
          </cell>
          <cell r="D1662" t="str">
            <v>P94</v>
          </cell>
          <cell r="E1662">
            <v>44.8</v>
          </cell>
        </row>
        <row r="1663">
          <cell r="B1663" t="str">
            <v xml:space="preserve">Rejillas de sumidero HF0.40*0.33 150lbs                </v>
          </cell>
          <cell r="C1663" t="str">
            <v xml:space="preserve"> u   </v>
          </cell>
          <cell r="D1663" t="str">
            <v>P2</v>
          </cell>
          <cell r="E1663">
            <v>72.800000000000011</v>
          </cell>
        </row>
        <row r="1664">
          <cell r="B1664" t="str">
            <v>Repelente de humedad para toda superficie SEALTEC</v>
          </cell>
          <cell r="C1664" t="str">
            <v>1 gal</v>
          </cell>
          <cell r="D1664" t="str">
            <v>P63</v>
          </cell>
          <cell r="E1664">
            <v>178.75200000000001</v>
          </cell>
        </row>
        <row r="1665">
          <cell r="B1665" t="str">
            <v>Resina para impermeabilizar losas IMPERTEC</v>
          </cell>
          <cell r="C1665" t="str">
            <v>5 gal</v>
          </cell>
          <cell r="D1665" t="str">
            <v>P63</v>
          </cell>
          <cell r="E1665">
            <v>89.398399999999995</v>
          </cell>
        </row>
        <row r="1666">
          <cell r="B1666" t="str">
            <v>Resina RESINTEX 50</v>
          </cell>
          <cell r="C1666" t="str">
            <v>4000 cc</v>
          </cell>
          <cell r="D1666" t="str">
            <v>P57</v>
          </cell>
          <cell r="E1666">
            <v>8.01</v>
          </cell>
        </row>
        <row r="1667">
          <cell r="B1667" t="str">
            <v>Revestimiento exterior tipo rulato</v>
          </cell>
          <cell r="C1667" t="str">
            <v>m2</v>
          </cell>
          <cell r="D1667" t="str">
            <v>P63</v>
          </cell>
          <cell r="E1667">
            <v>2.9120000000000004</v>
          </cell>
        </row>
        <row r="1668">
          <cell r="B1668" t="str">
            <v>Riel de eucalipto de primera</v>
          </cell>
          <cell r="C1668" t="str">
            <v>u</v>
          </cell>
          <cell r="D1668" t="str">
            <v>P58</v>
          </cell>
          <cell r="E1668">
            <v>1.5680000000000001</v>
          </cell>
        </row>
        <row r="1669">
          <cell r="B1669" t="str">
            <v>Riel de eucalipto de segunda</v>
          </cell>
          <cell r="C1669" t="str">
            <v>u</v>
          </cell>
          <cell r="D1669" t="str">
            <v>P58</v>
          </cell>
          <cell r="E1669">
            <v>1.1424000000000001</v>
          </cell>
        </row>
        <row r="1670">
          <cell r="B1670" t="str">
            <v>Rieles de 0.60x0.60</v>
          </cell>
          <cell r="C1670" t="str">
            <v>m2</v>
          </cell>
          <cell r="D1670" t="str">
            <v>P63</v>
          </cell>
          <cell r="E1670">
            <v>5.3760000000000003</v>
          </cell>
        </row>
        <row r="1671">
          <cell r="B1671" t="str">
            <v>Rieles de 1.20x0.60</v>
          </cell>
          <cell r="C1671" t="str">
            <v>m2</v>
          </cell>
          <cell r="D1671" t="str">
            <v>P63</v>
          </cell>
          <cell r="E1671">
            <v>4.7040000000000006</v>
          </cell>
        </row>
        <row r="1672">
          <cell r="B1672" t="str">
            <v xml:space="preserve">Ripio # 57 (12-25mm). En cantera                      </v>
          </cell>
          <cell r="C1672" t="str">
            <v xml:space="preserve"> m3  </v>
          </cell>
          <cell r="D1672" t="str">
            <v>P33</v>
          </cell>
          <cell r="E1672">
            <v>6.07</v>
          </cell>
        </row>
        <row r="1673">
          <cell r="B1673" t="str">
            <v>Ripio (En cantera)</v>
          </cell>
          <cell r="C1673" t="str">
            <v>m3</v>
          </cell>
          <cell r="D1673" t="str">
            <v>P101</v>
          </cell>
          <cell r="E1673">
            <v>2.8</v>
          </cell>
        </row>
        <row r="1674">
          <cell r="B1674" t="str">
            <v>Ripio Azul triturado</v>
          </cell>
          <cell r="C1674" t="str">
            <v>m3</v>
          </cell>
          <cell r="D1674" t="str">
            <v>P8</v>
          </cell>
          <cell r="E1674">
            <v>12.5</v>
          </cell>
        </row>
        <row r="1675">
          <cell r="B1675" t="str">
            <v>Ripio cribado</v>
          </cell>
          <cell r="C1675" t="str">
            <v>m3</v>
          </cell>
          <cell r="D1675" t="str">
            <v>P16</v>
          </cell>
          <cell r="E1675">
            <v>6</v>
          </cell>
        </row>
        <row r="1676">
          <cell r="B1676" t="str">
            <v>Ripio triturado En cantera</v>
          </cell>
          <cell r="C1676" t="str">
            <v>m3</v>
          </cell>
          <cell r="D1676" t="str">
            <v>P66</v>
          </cell>
          <cell r="E1676">
            <v>2.8</v>
          </cell>
        </row>
        <row r="1677">
          <cell r="B1677" t="str">
            <v>Ripio triturado pasante 1 1/2" y hasta 3/4</v>
          </cell>
          <cell r="C1677" t="str">
            <v>m3</v>
          </cell>
          <cell r="D1677" t="str">
            <v>P16</v>
          </cell>
          <cell r="E1677">
            <v>8.5</v>
          </cell>
        </row>
        <row r="1678">
          <cell r="B1678" t="str">
            <v>Rojofenol (reactivo p´detectar PH)</v>
          </cell>
          <cell r="C1678" t="str">
            <v>lt</v>
          </cell>
          <cell r="D1678" t="str">
            <v>P2</v>
          </cell>
          <cell r="E1678">
            <v>16.8</v>
          </cell>
        </row>
        <row r="1679">
          <cell r="B1679" t="str">
            <v>Rooftec MASTER 1000, Galvalume e=0.35 mm/Cubierta</v>
          </cell>
          <cell r="C1679" t="str">
            <v xml:space="preserve"> m2  </v>
          </cell>
          <cell r="D1679" t="str">
            <v>P86</v>
          </cell>
          <cell r="E1679">
            <v>8.1225144000000018</v>
          </cell>
        </row>
        <row r="1680">
          <cell r="B1680" t="str">
            <v>Rooftec MASTER 1000, Galvalume e=0.40 mm/Cubierta</v>
          </cell>
          <cell r="C1680" t="str">
            <v xml:space="preserve"> m2  </v>
          </cell>
          <cell r="D1680" t="str">
            <v>P86</v>
          </cell>
          <cell r="E1680">
            <v>8.7175704000000032</v>
          </cell>
        </row>
        <row r="1681">
          <cell r="B1681" t="str">
            <v>Rooftec MASTER 1000, Galvalume e=0.45 mm/Cubierta</v>
          </cell>
          <cell r="C1681" t="str">
            <v xml:space="preserve"> m2  </v>
          </cell>
          <cell r="D1681" t="str">
            <v>P86</v>
          </cell>
          <cell r="E1681">
            <v>9.6250308000000011</v>
          </cell>
        </row>
        <row r="1682">
          <cell r="B1682" t="str">
            <v>Rooftec MASTER PRO/445, Galval e=0.40mm /C-F-C F</v>
          </cell>
          <cell r="C1682" t="str">
            <v xml:space="preserve"> m2  </v>
          </cell>
          <cell r="D1682" t="str">
            <v>P86</v>
          </cell>
          <cell r="E1682">
            <v>10.011817200000003</v>
          </cell>
        </row>
        <row r="1683">
          <cell r="B1683" t="str">
            <v>Rooftec MASTER PRO/445, Galval e=0.45mm /C-F-C F</v>
          </cell>
          <cell r="C1683" t="str">
            <v xml:space="preserve"> m2  </v>
          </cell>
          <cell r="D1683" t="str">
            <v>P86</v>
          </cell>
          <cell r="E1683">
            <v>11.038288800000004</v>
          </cell>
        </row>
        <row r="1684">
          <cell r="B1684" t="str">
            <v>Rooftec MASTER PRO/445, Galval e=0.50mm /C-F-C F</v>
          </cell>
          <cell r="C1684" t="str">
            <v xml:space="preserve"> m2  </v>
          </cell>
          <cell r="D1684" t="str">
            <v>P86</v>
          </cell>
          <cell r="E1684">
            <v>12.183771600000002</v>
          </cell>
        </row>
        <row r="1685">
          <cell r="B1685" t="str">
            <v>Rooftec MASTER PRO/445, Galval e=0.60mm /C-F-C F</v>
          </cell>
          <cell r="C1685" t="str">
            <v xml:space="preserve"> m2  </v>
          </cell>
          <cell r="D1685" t="str">
            <v>P86</v>
          </cell>
          <cell r="E1685">
            <v>14.519366400000001</v>
          </cell>
        </row>
        <row r="1686">
          <cell r="B1686" t="str">
            <v>Rooftec MASTER PRO/445, Prepinte=0.40mm /C-F-C F</v>
          </cell>
          <cell r="C1686" t="str">
            <v xml:space="preserve"> m2  </v>
          </cell>
          <cell r="D1686" t="str">
            <v>P86</v>
          </cell>
          <cell r="E1686">
            <v>13.864804800000002</v>
          </cell>
        </row>
        <row r="1687">
          <cell r="B1687" t="str">
            <v>Rooftec MASTER PRO/445, Prepinte=0.45mm /C-F-C F</v>
          </cell>
          <cell r="C1687" t="str">
            <v xml:space="preserve"> m2  </v>
          </cell>
          <cell r="D1687" t="str">
            <v>P86</v>
          </cell>
          <cell r="E1687">
            <v>15.590467200000003</v>
          </cell>
        </row>
        <row r="1688">
          <cell r="B1688" t="str">
            <v xml:space="preserve">Rotulos </v>
          </cell>
          <cell r="C1688" t="str">
            <v>u</v>
          </cell>
          <cell r="E1688">
            <v>7.7504000000000008</v>
          </cell>
        </row>
        <row r="1689">
          <cell r="B1689" t="str">
            <v xml:space="preserve">Ruberoid (Techofielt 1500) 1.5 kg/m2                            </v>
          </cell>
          <cell r="C1689" t="str">
            <v>m2</v>
          </cell>
          <cell r="D1689" t="str">
            <v>P23</v>
          </cell>
          <cell r="E1689">
            <v>1.8480000000000001</v>
          </cell>
        </row>
        <row r="1690">
          <cell r="B1690" t="str">
            <v>Seguros y polizas</v>
          </cell>
          <cell r="C1690" t="str">
            <v>global</v>
          </cell>
          <cell r="E1690">
            <v>200</v>
          </cell>
        </row>
        <row r="1691">
          <cell r="B1691" t="str">
            <v xml:space="preserve">Sellador de fisuras   MAXIFLEX - Vip 5101                        </v>
          </cell>
          <cell r="C1691" t="str">
            <v xml:space="preserve"> Lt  </v>
          </cell>
          <cell r="D1691" t="str">
            <v>P59</v>
          </cell>
          <cell r="E1691">
            <v>7.13</v>
          </cell>
        </row>
        <row r="1692">
          <cell r="B1692" t="str">
            <v>Sellador madera Altos Sólidos</v>
          </cell>
          <cell r="C1692" t="str">
            <v>4000 cc</v>
          </cell>
          <cell r="D1692" t="str">
            <v>P75</v>
          </cell>
          <cell r="E1692">
            <v>19.1296</v>
          </cell>
        </row>
        <row r="1693">
          <cell r="B1693" t="str">
            <v xml:space="preserve">Sellador para madera   Wesco                          </v>
          </cell>
          <cell r="C1693" t="str">
            <v>4000 cc</v>
          </cell>
          <cell r="D1693" t="str">
            <v>P76</v>
          </cell>
          <cell r="E1693">
            <v>14.560000000000002</v>
          </cell>
        </row>
        <row r="1694">
          <cell r="B1694" t="str">
            <v xml:space="preserve">Sellador para madera (Vernín Altos Sólidos)                              </v>
          </cell>
          <cell r="C1694" t="str">
            <v>4000 cc</v>
          </cell>
          <cell r="D1694" t="str">
            <v>P74</v>
          </cell>
          <cell r="E1694">
            <v>15.9</v>
          </cell>
        </row>
        <row r="1695">
          <cell r="B1695" t="str">
            <v xml:space="preserve">Sellante elástico Sikaflex 1-A   0.33 Kg                     </v>
          </cell>
          <cell r="C1695" t="str">
            <v xml:space="preserve"> Cart</v>
          </cell>
          <cell r="D1695" t="str">
            <v>P92</v>
          </cell>
          <cell r="E1695">
            <v>8.41</v>
          </cell>
        </row>
        <row r="1696">
          <cell r="B1696" t="str">
            <v xml:space="preserve">SHERWIN WILLIAMS catalizador epoxico </v>
          </cell>
          <cell r="C1696" t="str">
            <v>4000cc</v>
          </cell>
          <cell r="D1696" t="str">
            <v>P25</v>
          </cell>
          <cell r="E1696">
            <v>32.03</v>
          </cell>
        </row>
        <row r="1697">
          <cell r="B1697" t="str">
            <v xml:space="preserve">SHERWIN WILLIAMS esmalte epoxico </v>
          </cell>
          <cell r="C1697" t="str">
            <v>4000cc</v>
          </cell>
          <cell r="D1697" t="str">
            <v>P25</v>
          </cell>
          <cell r="E1697">
            <v>32.03</v>
          </cell>
        </row>
        <row r="1698">
          <cell r="B1698" t="str">
            <v>SHERWIN WILLIAMS primer epoxico</v>
          </cell>
          <cell r="C1698" t="str">
            <v>4000cc</v>
          </cell>
          <cell r="D1698" t="str">
            <v>P25</v>
          </cell>
          <cell r="E1698">
            <v>30.8</v>
          </cell>
        </row>
        <row r="1699">
          <cell r="B1699" t="str">
            <v>Sifón (1+1)(Incluye codo)  110 MM</v>
          </cell>
          <cell r="C1699" t="str">
            <v xml:space="preserve"> u   </v>
          </cell>
          <cell r="D1699" t="str">
            <v>P66</v>
          </cell>
          <cell r="E1699">
            <v>5.0599999999999996</v>
          </cell>
        </row>
        <row r="1700">
          <cell r="B1700" t="str">
            <v>Sifón (1+1)(Incluye codo)  50 MM</v>
          </cell>
          <cell r="C1700" t="str">
            <v xml:space="preserve"> u   </v>
          </cell>
          <cell r="D1700" t="str">
            <v>P66</v>
          </cell>
          <cell r="E1700">
            <v>1.76</v>
          </cell>
        </row>
        <row r="1701">
          <cell r="B1701" t="str">
            <v>Sifón (1+1)(Incluye codo)  75 MM</v>
          </cell>
          <cell r="C1701" t="str">
            <v xml:space="preserve"> u   </v>
          </cell>
          <cell r="D1701" t="str">
            <v>P66</v>
          </cell>
          <cell r="E1701">
            <v>3.36</v>
          </cell>
        </row>
        <row r="1702">
          <cell r="B1702" t="str">
            <v>Sifón blanco para lavamanos</v>
          </cell>
          <cell r="C1702" t="str">
            <v>u</v>
          </cell>
          <cell r="D1702" t="str">
            <v>P39</v>
          </cell>
          <cell r="E1702">
            <v>1.1200000000000001</v>
          </cell>
        </row>
        <row r="1703">
          <cell r="B1703" t="str">
            <v xml:space="preserve">Sifón Bronce CR. de 1 1/2" con acople                             </v>
          </cell>
          <cell r="C1703" t="str">
            <v xml:space="preserve"> u   </v>
          </cell>
          <cell r="D1703" t="str">
            <v>P44</v>
          </cell>
          <cell r="E1703">
            <v>14.784000000000001</v>
          </cell>
        </row>
        <row r="1704">
          <cell r="B1704" t="str">
            <v xml:space="preserve">Sifón Bronce CR. de 1 1/4" con acople                             </v>
          </cell>
          <cell r="C1704" t="str">
            <v xml:space="preserve"> u   </v>
          </cell>
          <cell r="D1704" t="str">
            <v>P44</v>
          </cell>
          <cell r="E1704">
            <v>14.448000000000002</v>
          </cell>
        </row>
        <row r="1705">
          <cell r="B1705" t="str">
            <v xml:space="preserve">Sifón de resina acetal 1 1/2" con acople              </v>
          </cell>
          <cell r="C1705" t="str">
            <v xml:space="preserve"> u   </v>
          </cell>
          <cell r="D1705" t="str">
            <v>P44</v>
          </cell>
          <cell r="E1705">
            <v>1.9712000000000003</v>
          </cell>
        </row>
        <row r="1706">
          <cell r="B1706" t="str">
            <v xml:space="preserve">Sifón de resina acetal 1 1/4" con acople              </v>
          </cell>
          <cell r="C1706" t="str">
            <v xml:space="preserve"> u   </v>
          </cell>
          <cell r="D1706" t="str">
            <v>P44</v>
          </cell>
          <cell r="E1706">
            <v>2.2959999999999998</v>
          </cell>
        </row>
        <row r="1707">
          <cell r="B1707" t="str">
            <v>Sika 1</v>
          </cell>
          <cell r="C1707" t="str">
            <v>1 Kg</v>
          </cell>
          <cell r="D1707" t="str">
            <v>P60</v>
          </cell>
          <cell r="E1707">
            <v>1.0149999999999999</v>
          </cell>
        </row>
        <row r="1708">
          <cell r="B1708" t="str">
            <v>Sika Merulex 0.8 Kgs</v>
          </cell>
          <cell r="C1708" t="str">
            <v>0.8 Kg</v>
          </cell>
          <cell r="D1708" t="str">
            <v>P60</v>
          </cell>
          <cell r="E1708">
            <v>3.5</v>
          </cell>
        </row>
        <row r="1709">
          <cell r="B1709" t="str">
            <v>Sikacril 5 Kls. Blanco</v>
          </cell>
          <cell r="C1709" t="str">
            <v>1 Kg</v>
          </cell>
          <cell r="D1709" t="str">
            <v>P60</v>
          </cell>
          <cell r="E1709">
            <v>4.2539999999999996</v>
          </cell>
        </row>
        <row r="1710">
          <cell r="B1710" t="str">
            <v xml:space="preserve">Sikacryl Blanco                                       </v>
          </cell>
          <cell r="C1710" t="str">
            <v xml:space="preserve"> kg  </v>
          </cell>
          <cell r="D1710" t="str">
            <v>P92</v>
          </cell>
          <cell r="E1710">
            <v>4.72</v>
          </cell>
        </row>
        <row r="1711">
          <cell r="B1711" t="str">
            <v xml:space="preserve">Sikatop 144 Blanco                                    </v>
          </cell>
          <cell r="C1711" t="str">
            <v xml:space="preserve"> kg  </v>
          </cell>
          <cell r="D1711" t="str">
            <v>P92</v>
          </cell>
          <cell r="E1711">
            <v>2.62</v>
          </cell>
        </row>
        <row r="1712">
          <cell r="B1712" t="str">
            <v xml:space="preserve">SikaTop 77                                            </v>
          </cell>
          <cell r="C1712" t="str">
            <v xml:space="preserve"> kg  </v>
          </cell>
          <cell r="D1712" t="str">
            <v>P92</v>
          </cell>
          <cell r="E1712">
            <v>8.1999999999999993</v>
          </cell>
        </row>
        <row r="1713">
          <cell r="B1713" t="str">
            <v xml:space="preserve">Skimmer GRANDE 1 1/2"                                </v>
          </cell>
          <cell r="C1713" t="str">
            <v xml:space="preserve"> u   </v>
          </cell>
          <cell r="D1713" t="str">
            <v>P2</v>
          </cell>
          <cell r="E1713">
            <v>54.88</v>
          </cell>
        </row>
        <row r="1714">
          <cell r="B1714" t="str">
            <v>Solar  (22 onzas) PP</v>
          </cell>
          <cell r="C1714" t="str">
            <v>m2</v>
          </cell>
          <cell r="D1714" t="str">
            <v>P7</v>
          </cell>
          <cell r="E1714">
            <v>8.4896000000000011</v>
          </cell>
        </row>
        <row r="1715">
          <cell r="B1715" t="str">
            <v xml:space="preserve">Soldadura de hormigon viejo a nuevo SIKADUR 32 Prim             </v>
          </cell>
          <cell r="C1715" t="str">
            <v xml:space="preserve"> kg  </v>
          </cell>
          <cell r="D1715" t="str">
            <v>P92</v>
          </cell>
          <cell r="E1715">
            <v>20.6</v>
          </cell>
        </row>
        <row r="1716">
          <cell r="B1716" t="str">
            <v>Solvente (limpiador) marca WELD-ON</v>
          </cell>
          <cell r="C1716" t="str">
            <v>1/4 gal.</v>
          </cell>
          <cell r="D1716" t="str">
            <v>P48</v>
          </cell>
          <cell r="E1716">
            <v>8.5377600000000005</v>
          </cell>
        </row>
        <row r="1717">
          <cell r="B1717" t="str">
            <v>Solvente (limpiador) marca WELD-ON</v>
          </cell>
          <cell r="C1717" t="str">
            <v>gal.</v>
          </cell>
          <cell r="D1717" t="str">
            <v>P48</v>
          </cell>
          <cell r="E1717">
            <v>27.104000000000003</v>
          </cell>
        </row>
        <row r="1718">
          <cell r="B1718" t="str">
            <v>Soporte pararrayo 6 metros</v>
          </cell>
          <cell r="C1718" t="str">
            <v>u</v>
          </cell>
          <cell r="E1718">
            <v>34.596800000000002</v>
          </cell>
        </row>
        <row r="1719">
          <cell r="B1719" t="str">
            <v>Sub - base II y III cribada hasta 3"</v>
          </cell>
          <cell r="C1719" t="str">
            <v>m3</v>
          </cell>
          <cell r="D1719" t="str">
            <v>P16</v>
          </cell>
          <cell r="E1719">
            <v>5</v>
          </cell>
        </row>
        <row r="1720">
          <cell r="B1720" t="str">
            <v>Suelda exotermica</v>
          </cell>
          <cell r="C1720" t="str">
            <v>u</v>
          </cell>
          <cell r="E1720">
            <v>4.9504000000000001</v>
          </cell>
        </row>
        <row r="1721">
          <cell r="B1721" t="str">
            <v xml:space="preserve">Sujetadores  de  canal  (galvanizado)                 </v>
          </cell>
          <cell r="C1721" t="str">
            <v xml:space="preserve"> u   </v>
          </cell>
          <cell r="D1721" t="str">
            <v>P23</v>
          </cell>
          <cell r="E1721">
            <v>0.8176000000000001</v>
          </cell>
        </row>
        <row r="1722">
          <cell r="B1722" t="str">
            <v xml:space="preserve">Sujetadores de bajantes  (prepintado)                 </v>
          </cell>
          <cell r="C1722" t="str">
            <v xml:space="preserve"> u   </v>
          </cell>
          <cell r="D1722" t="str">
            <v>P23</v>
          </cell>
          <cell r="E1722">
            <v>0.8176000000000001</v>
          </cell>
        </row>
        <row r="1723">
          <cell r="B1723" t="str">
            <v xml:space="preserve">Sujetadores de bajantes (galvanizado)                 </v>
          </cell>
          <cell r="C1723" t="str">
            <v xml:space="preserve"> u   </v>
          </cell>
          <cell r="D1723" t="str">
            <v>P23</v>
          </cell>
          <cell r="E1723">
            <v>0.8176000000000001</v>
          </cell>
        </row>
        <row r="1724">
          <cell r="B1724" t="str">
            <v>Sulfato de aluminio - Caneca de 5 kg</v>
          </cell>
          <cell r="C1724" t="str">
            <v>u</v>
          </cell>
          <cell r="D1724" t="str">
            <v>P2</v>
          </cell>
          <cell r="E1724">
            <v>5.6000000000000005</v>
          </cell>
        </row>
        <row r="1725">
          <cell r="B1725" t="str">
            <v>Sulfato de aluminio - Saco de 50 kg</v>
          </cell>
          <cell r="C1725" t="str">
            <v>u</v>
          </cell>
          <cell r="D1725" t="str">
            <v>P2</v>
          </cell>
          <cell r="E1725">
            <v>56.000000000000007</v>
          </cell>
        </row>
        <row r="1726">
          <cell r="B1726" t="str">
            <v>Suministro electrico provisional</v>
          </cell>
          <cell r="C1726" t="str">
            <v>u</v>
          </cell>
          <cell r="E1726">
            <v>350</v>
          </cell>
        </row>
        <row r="1727">
          <cell r="B1727" t="str">
            <v>Super 2500, poliester</v>
          </cell>
          <cell r="C1727" t="str">
            <v>10 m</v>
          </cell>
          <cell r="D1727" t="str">
            <v>P23</v>
          </cell>
          <cell r="E1727">
            <v>4.0320000000000009</v>
          </cell>
        </row>
        <row r="1728">
          <cell r="B1728" t="str">
            <v>SUPER ELITE pintura elastomérica</v>
          </cell>
          <cell r="C1728" t="str">
            <v>4000 cc</v>
          </cell>
          <cell r="D1728" t="str">
            <v>P57</v>
          </cell>
          <cell r="E1728">
            <v>10.32</v>
          </cell>
        </row>
        <row r="1729">
          <cell r="B1729" t="str">
            <v>SUPER ELITE pintura para techos</v>
          </cell>
          <cell r="C1729" t="str">
            <v>4000 cc</v>
          </cell>
          <cell r="D1729" t="str">
            <v>P57</v>
          </cell>
          <cell r="E1729">
            <v>10.32</v>
          </cell>
        </row>
        <row r="1730">
          <cell r="B1730" t="str">
            <v>Superanticorrosivo mate y brillante</v>
          </cell>
          <cell r="C1730" t="str">
            <v>4000cc</v>
          </cell>
          <cell r="D1730" t="str">
            <v>P57</v>
          </cell>
          <cell r="E1730">
            <v>10.14</v>
          </cell>
        </row>
        <row r="1731">
          <cell r="B1731" t="str">
            <v>Supercaucho INTENSOS</v>
          </cell>
          <cell r="C1731" t="str">
            <v>4000 cc</v>
          </cell>
          <cell r="D1731" t="str">
            <v>P57</v>
          </cell>
          <cell r="E1731">
            <v>7.82</v>
          </cell>
        </row>
        <row r="1732">
          <cell r="B1732" t="str">
            <v>Supercaucho latex PREMIUM PASTEL</v>
          </cell>
          <cell r="C1732" t="str">
            <v>4000 cc</v>
          </cell>
          <cell r="D1732" t="str">
            <v>P57</v>
          </cell>
          <cell r="E1732">
            <v>6.85</v>
          </cell>
        </row>
        <row r="1733">
          <cell r="B1733" t="str">
            <v>Superemovedor de pinturas</v>
          </cell>
          <cell r="C1733" t="str">
            <v>1000cc</v>
          </cell>
          <cell r="D1733" t="str">
            <v>P57</v>
          </cell>
          <cell r="E1733">
            <v>4.1399999999999997</v>
          </cell>
        </row>
        <row r="1734">
          <cell r="B1734" t="str">
            <v>Superesmalte varios colores</v>
          </cell>
          <cell r="C1734" t="str">
            <v>4000 cc</v>
          </cell>
          <cell r="D1734" t="str">
            <v>P57</v>
          </cell>
          <cell r="E1734">
            <v>9.94</v>
          </cell>
        </row>
        <row r="1735">
          <cell r="B1735" t="str">
            <v>SUPREMO PREMIUM ext.</v>
          </cell>
          <cell r="C1735" t="str">
            <v>4000 cc</v>
          </cell>
          <cell r="D1735" t="str">
            <v>P75</v>
          </cell>
          <cell r="E1735">
            <v>18.592000000000002</v>
          </cell>
        </row>
        <row r="1736">
          <cell r="B1736" t="str">
            <v>Supresores de trascientes</v>
          </cell>
          <cell r="C1736" t="str">
            <v>u</v>
          </cell>
          <cell r="E1736">
            <v>350</v>
          </cell>
        </row>
        <row r="1737">
          <cell r="B1737" t="str">
            <v xml:space="preserve">SUVINIL pintura para pisos </v>
          </cell>
          <cell r="C1737" t="str">
            <v>4000 cc</v>
          </cell>
          <cell r="D1737" t="str">
            <v>P25</v>
          </cell>
          <cell r="E1737">
            <v>15.68</v>
          </cell>
        </row>
        <row r="1738">
          <cell r="B1738" t="str">
            <v>Tab Plywood Pelik1.22x2.44x12mmC 7 capas</v>
          </cell>
          <cell r="C1738" t="str">
            <v xml:space="preserve"> u   </v>
          </cell>
          <cell r="D1738" t="str">
            <v>P5</v>
          </cell>
          <cell r="E1738">
            <v>23.654400000000003</v>
          </cell>
        </row>
        <row r="1739">
          <cell r="B1739" t="str">
            <v>Tab Plywood Pelik1.22x2.44x15mmC 7 capas</v>
          </cell>
          <cell r="C1739" t="str">
            <v xml:space="preserve"> u   </v>
          </cell>
          <cell r="D1739" t="str">
            <v>P5</v>
          </cell>
          <cell r="E1739">
            <v>29.478400000000004</v>
          </cell>
        </row>
        <row r="1740">
          <cell r="B1740" t="str">
            <v>Tab Plywood Pelik1.22x2.44x18mmC 9 capas</v>
          </cell>
          <cell r="C1740" t="str">
            <v xml:space="preserve"> u   </v>
          </cell>
          <cell r="D1740" t="str">
            <v>P5</v>
          </cell>
          <cell r="E1740">
            <v>33.376000000000005</v>
          </cell>
        </row>
        <row r="1741">
          <cell r="B1741" t="str">
            <v>Tab Plywood Pelik1.22x2.44x20mm C 9 capas</v>
          </cell>
          <cell r="C1741" t="str">
            <v xml:space="preserve"> u   </v>
          </cell>
          <cell r="D1741" t="str">
            <v>P5</v>
          </cell>
          <cell r="E1741">
            <v>35.022400000000005</v>
          </cell>
        </row>
        <row r="1742">
          <cell r="B1742" t="str">
            <v>Tab Plywood Pelik1.22x2.44x22mm C 9 capas</v>
          </cell>
          <cell r="C1742" t="str">
            <v xml:space="preserve"> u   </v>
          </cell>
          <cell r="D1742" t="str">
            <v>P5</v>
          </cell>
          <cell r="E1742">
            <v>38.2928</v>
          </cell>
        </row>
        <row r="1743">
          <cell r="B1743" t="str">
            <v>Tab Plywood Pelik1.22x2.44x25mm C 9 capas</v>
          </cell>
          <cell r="C1743" t="str">
            <v xml:space="preserve"> u   </v>
          </cell>
          <cell r="D1743" t="str">
            <v>P5</v>
          </cell>
          <cell r="E1743">
            <v>43.59040000000001</v>
          </cell>
        </row>
        <row r="1744">
          <cell r="B1744" t="str">
            <v>Tab Plywood Pelik1.22x2.44x4mmC 3 capas</v>
          </cell>
          <cell r="C1744" t="str">
            <v xml:space="preserve"> u   </v>
          </cell>
          <cell r="D1744" t="str">
            <v>P5</v>
          </cell>
          <cell r="E1744">
            <v>10.864000000000001</v>
          </cell>
        </row>
        <row r="1745">
          <cell r="B1745" t="str">
            <v>Tab Plywood Pelik1.22x2.44x6mmC 5 capas</v>
          </cell>
          <cell r="C1745" t="str">
            <v xml:space="preserve"> u   </v>
          </cell>
          <cell r="D1745" t="str">
            <v>P5</v>
          </cell>
          <cell r="E1745">
            <v>14.560000000000002</v>
          </cell>
        </row>
        <row r="1746">
          <cell r="B1746" t="str">
            <v>Tab Plywood Pelik1.22x2.44x9mmC 5 capas</v>
          </cell>
          <cell r="C1746" t="str">
            <v xml:space="preserve"> u   </v>
          </cell>
          <cell r="D1746" t="str">
            <v>P5</v>
          </cell>
          <cell r="E1746">
            <v>18.894400000000005</v>
          </cell>
        </row>
        <row r="1747">
          <cell r="B1747" t="str">
            <v>Tab.alistonado corriente 4x8x15 B preservado</v>
          </cell>
          <cell r="C1747" t="str">
            <v>u</v>
          </cell>
          <cell r="D1747" t="str">
            <v>P40</v>
          </cell>
          <cell r="E1747">
            <v>26.118400000000001</v>
          </cell>
        </row>
        <row r="1748">
          <cell r="B1748" t="str">
            <v>Tab.alistonado corriente 4x8x18 B preservado</v>
          </cell>
          <cell r="C1748" t="str">
            <v>u</v>
          </cell>
          <cell r="D1748" t="str">
            <v>P40</v>
          </cell>
          <cell r="E1748">
            <v>29.870400000000004</v>
          </cell>
        </row>
        <row r="1749">
          <cell r="B1749" t="str">
            <v xml:space="preserve">Tabl Decora1 cara 4x8x13 B (Roble, eucalipto, mascarey)              </v>
          </cell>
          <cell r="C1749" t="str">
            <v xml:space="preserve"> u   </v>
          </cell>
          <cell r="D1749" t="str">
            <v>P40</v>
          </cell>
          <cell r="E1749">
            <v>24.584000000000003</v>
          </cell>
        </row>
        <row r="1750">
          <cell r="B1750" t="str">
            <v>Tabl. Pacoplac 9 mm.Col.madereados(D/D)(2.15x2.44 m)</v>
          </cell>
          <cell r="C1750" t="str">
            <v>u</v>
          </cell>
          <cell r="D1750" t="str">
            <v>P40</v>
          </cell>
          <cell r="E1750">
            <v>45.315200000000004</v>
          </cell>
        </row>
        <row r="1751">
          <cell r="B1751" t="str">
            <v>Tabl. Pacoplac15mm.Col.madereados(D/D)(2.15x2.44 m)</v>
          </cell>
          <cell r="C1751" t="str">
            <v>u</v>
          </cell>
          <cell r="D1751" t="str">
            <v>P40</v>
          </cell>
          <cell r="E1751">
            <v>44.007644800000001</v>
          </cell>
        </row>
        <row r="1752">
          <cell r="B1752" t="str">
            <v>Tabla copal 0.30 cepillada</v>
          </cell>
          <cell r="C1752" t="str">
            <v xml:space="preserve"> u   </v>
          </cell>
          <cell r="D1752" t="str">
            <v>P58</v>
          </cell>
          <cell r="E1752">
            <v>3.19</v>
          </cell>
        </row>
        <row r="1753">
          <cell r="B1753" t="str">
            <v xml:space="preserve">Tabla dura de encofrado de 0.20 m.                    </v>
          </cell>
          <cell r="C1753" t="str">
            <v xml:space="preserve"> u   </v>
          </cell>
          <cell r="D1753" t="str">
            <v>P58</v>
          </cell>
          <cell r="E1753">
            <v>1.5680000000000001</v>
          </cell>
        </row>
        <row r="1754">
          <cell r="B1754" t="str">
            <v xml:space="preserve">Tabla dura de encofrado de 0.30 m.                    </v>
          </cell>
          <cell r="C1754" t="str">
            <v xml:space="preserve"> u   </v>
          </cell>
          <cell r="D1754" t="str">
            <v>P58</v>
          </cell>
          <cell r="E1754">
            <v>1.4851200000000002</v>
          </cell>
        </row>
        <row r="1755">
          <cell r="B1755" t="str">
            <v>Tabla laurel costa 0.30 cepillada</v>
          </cell>
          <cell r="C1755" t="str">
            <v xml:space="preserve"> u   </v>
          </cell>
          <cell r="D1755" t="str">
            <v>P58</v>
          </cell>
          <cell r="E1755">
            <v>3.57</v>
          </cell>
        </row>
        <row r="1756">
          <cell r="B1756" t="str">
            <v xml:space="preserve">Tablero Acoplac   6 mm.   (2.15x2.44 m)                            </v>
          </cell>
          <cell r="C1756" t="str">
            <v>u</v>
          </cell>
          <cell r="D1756" t="str">
            <v>P40</v>
          </cell>
          <cell r="E1756">
            <v>13.513695999999999</v>
          </cell>
        </row>
        <row r="1757">
          <cell r="B1757" t="str">
            <v xml:space="preserve">Tablero Acoplac   9 mm.   (2.15x2.44 m)                            </v>
          </cell>
          <cell r="C1757" t="str">
            <v>u</v>
          </cell>
          <cell r="D1757" t="str">
            <v>P40</v>
          </cell>
          <cell r="E1757">
            <v>17.802825599999998</v>
          </cell>
        </row>
        <row r="1758">
          <cell r="B1758" t="str">
            <v xml:space="preserve">Tablero Acoplac  12 mm.  (2.15x2.44 m)                             </v>
          </cell>
          <cell r="C1758" t="str">
            <v>u</v>
          </cell>
          <cell r="D1758" t="str">
            <v>P40</v>
          </cell>
          <cell r="E1758">
            <v>21.386892800000002</v>
          </cell>
        </row>
        <row r="1759">
          <cell r="B1759" t="str">
            <v xml:space="preserve">Tablero Acoplac  15 mm.  (2.15x2.44 m)                             </v>
          </cell>
          <cell r="C1759" t="str">
            <v>u</v>
          </cell>
          <cell r="D1759" t="str">
            <v>P40</v>
          </cell>
          <cell r="E1759">
            <v>26.498595199999997</v>
          </cell>
        </row>
        <row r="1760">
          <cell r="B1760" t="str">
            <v xml:space="preserve">Tablero contrach. para encofrado 4x8x12 (industrial)   </v>
          </cell>
          <cell r="C1760" t="str">
            <v xml:space="preserve"> u   </v>
          </cell>
          <cell r="D1760" t="str">
            <v>P40</v>
          </cell>
          <cell r="E1760">
            <v>22.037845760000003</v>
          </cell>
        </row>
        <row r="1761">
          <cell r="B1761" t="str">
            <v xml:space="preserve">Tablero contrach. para encofrado 4x8x15 (industrial)            </v>
          </cell>
          <cell r="C1761" t="str">
            <v xml:space="preserve"> u   </v>
          </cell>
          <cell r="D1761" t="str">
            <v>P40</v>
          </cell>
          <cell r="E1761">
            <v>27.505632000000002</v>
          </cell>
        </row>
        <row r="1762">
          <cell r="B1762" t="str">
            <v>Tablero GE Bifásico 12-24 puntos</v>
          </cell>
          <cell r="C1762" t="str">
            <v xml:space="preserve"> u   </v>
          </cell>
          <cell r="D1762" t="str">
            <v>P68</v>
          </cell>
          <cell r="E1762">
            <v>45.852800000000002</v>
          </cell>
        </row>
        <row r="1763">
          <cell r="B1763" t="str">
            <v>Tablero GE Bifásico 2-4 puntos</v>
          </cell>
          <cell r="C1763" t="str">
            <v xml:space="preserve"> u   </v>
          </cell>
          <cell r="D1763" t="str">
            <v>P68</v>
          </cell>
          <cell r="E1763">
            <v>15.96</v>
          </cell>
        </row>
        <row r="1764">
          <cell r="B1764" t="str">
            <v>Tablero GE Bifásico 4-8 puntos</v>
          </cell>
          <cell r="C1764" t="str">
            <v xml:space="preserve"> u   </v>
          </cell>
          <cell r="D1764" t="str">
            <v>P68</v>
          </cell>
          <cell r="E1764">
            <v>20.8096</v>
          </cell>
        </row>
        <row r="1765">
          <cell r="B1765" t="str">
            <v>Tablero GE Bifásico 6-12 puntos</v>
          </cell>
          <cell r="C1765" t="str">
            <v xml:space="preserve"> u   </v>
          </cell>
          <cell r="D1765" t="str">
            <v>P68</v>
          </cell>
          <cell r="E1765">
            <v>31.662400000000002</v>
          </cell>
        </row>
        <row r="1766">
          <cell r="B1766" t="str">
            <v>Tablero GE Bifásico 8-16 puntos</v>
          </cell>
          <cell r="C1766" t="str">
            <v xml:space="preserve"> u   </v>
          </cell>
          <cell r="D1766" t="str">
            <v>P68</v>
          </cell>
          <cell r="E1766">
            <v>38.214399999999998</v>
          </cell>
        </row>
        <row r="1767">
          <cell r="B1767" t="str">
            <v>Tablero MDF LIVIANO 1.83x2.44x12mm</v>
          </cell>
          <cell r="C1767" t="str">
            <v xml:space="preserve"> u   </v>
          </cell>
          <cell r="D1767" t="str">
            <v>P5</v>
          </cell>
          <cell r="E1767">
            <v>24.136000000000003</v>
          </cell>
        </row>
        <row r="1768">
          <cell r="B1768" t="str">
            <v>Tablero MDF LIVIANO 1.83x2.44x15mm</v>
          </cell>
          <cell r="C1768" t="str">
            <v xml:space="preserve"> u   </v>
          </cell>
          <cell r="D1768" t="str">
            <v>P5</v>
          </cell>
          <cell r="E1768">
            <v>29.691200000000006</v>
          </cell>
        </row>
        <row r="1769">
          <cell r="B1769" t="str">
            <v>Tablero MDF LIVIANO 1.83x2.44x18mm</v>
          </cell>
          <cell r="C1769" t="str">
            <v xml:space="preserve"> u   </v>
          </cell>
          <cell r="D1769" t="str">
            <v>P5</v>
          </cell>
          <cell r="E1769">
            <v>35.044800000000002</v>
          </cell>
        </row>
        <row r="1770">
          <cell r="B1770" t="str">
            <v>Tablero MDF LIVIANO 1.83x2.44x20mm</v>
          </cell>
          <cell r="C1770" t="str">
            <v xml:space="preserve"> u   </v>
          </cell>
          <cell r="D1770" t="str">
            <v>P5</v>
          </cell>
          <cell r="E1770">
            <v>38.942400000000006</v>
          </cell>
        </row>
        <row r="1771">
          <cell r="B1771" t="str">
            <v>Tablero MDF LIVIANO 1.83x2.44x25mm</v>
          </cell>
          <cell r="C1771" t="str">
            <v xml:space="preserve"> u   </v>
          </cell>
          <cell r="D1771" t="str">
            <v>P5</v>
          </cell>
          <cell r="E1771">
            <v>51.564800000000005</v>
          </cell>
        </row>
        <row r="1772">
          <cell r="B1772" t="str">
            <v>Tablero Novoply Pelikano 1.22x2.44x12mm</v>
          </cell>
          <cell r="C1772" t="str">
            <v xml:space="preserve"> u   </v>
          </cell>
          <cell r="D1772" t="str">
            <v>P5</v>
          </cell>
          <cell r="E1772">
            <v>18.48</v>
          </cell>
        </row>
        <row r="1773">
          <cell r="B1773" t="str">
            <v>Tablero Novoply Pelikano 1.22x2.44x15mm</v>
          </cell>
          <cell r="C1773" t="str">
            <v xml:space="preserve"> u   </v>
          </cell>
          <cell r="D1773" t="str">
            <v>P5</v>
          </cell>
          <cell r="E1773">
            <v>22.904</v>
          </cell>
        </row>
        <row r="1774">
          <cell r="B1774" t="str">
            <v>Tablero Novoply Pelikano 1.22x2.44x4mm</v>
          </cell>
          <cell r="C1774" t="str">
            <v xml:space="preserve"> u   </v>
          </cell>
          <cell r="D1774" t="str">
            <v>P5</v>
          </cell>
          <cell r="E1774">
            <v>9.5088000000000008</v>
          </cell>
        </row>
        <row r="1775">
          <cell r="B1775" t="str">
            <v>Tablero Novoply Pelikano 1.22x2.44x6mm</v>
          </cell>
          <cell r="C1775" t="str">
            <v xml:space="preserve"> u   </v>
          </cell>
          <cell r="D1775" t="str">
            <v>P5</v>
          </cell>
          <cell r="E1775">
            <v>11.681600000000001</v>
          </cell>
        </row>
        <row r="1776">
          <cell r="B1776" t="str">
            <v>Tablero Novoply Pelikano 1.22x2.44x9mm</v>
          </cell>
          <cell r="C1776" t="str">
            <v xml:space="preserve"> u   </v>
          </cell>
          <cell r="D1776" t="str">
            <v>P5</v>
          </cell>
          <cell r="E1776">
            <v>15.366400000000002</v>
          </cell>
        </row>
        <row r="1777">
          <cell r="B1777" t="str">
            <v xml:space="preserve">Tablero p/encofrado eucalip. 60x1.2 cm                </v>
          </cell>
          <cell r="C1777" t="str">
            <v xml:space="preserve"> u   </v>
          </cell>
          <cell r="D1777" t="str">
            <v>P64</v>
          </cell>
          <cell r="E1777">
            <v>6.5</v>
          </cell>
        </row>
        <row r="1778">
          <cell r="B1778" t="str">
            <v>Tablero para medidor de luz</v>
          </cell>
          <cell r="C1778" t="str">
            <v>global</v>
          </cell>
          <cell r="E1778">
            <v>190</v>
          </cell>
        </row>
        <row r="1779">
          <cell r="B1779" t="str">
            <v>Tablero alarmas</v>
          </cell>
          <cell r="C1779" t="str">
            <v>u</v>
          </cell>
          <cell r="E1779">
            <v>100</v>
          </cell>
        </row>
        <row r="1780">
          <cell r="B1780" t="str">
            <v>Tablero SD Bifásico 12 puntos</v>
          </cell>
          <cell r="C1780" t="str">
            <v xml:space="preserve"> u   </v>
          </cell>
          <cell r="D1780" t="str">
            <v>P68</v>
          </cell>
          <cell r="E1780">
            <v>31.494400000000002</v>
          </cell>
        </row>
        <row r="1781">
          <cell r="B1781" t="str">
            <v>Tablero SD Bifásico 16 puntos</v>
          </cell>
          <cell r="C1781" t="str">
            <v xml:space="preserve"> u   </v>
          </cell>
          <cell r="D1781" t="str">
            <v>P68</v>
          </cell>
          <cell r="E1781">
            <v>36.220800000000004</v>
          </cell>
        </row>
        <row r="1782">
          <cell r="B1782" t="str">
            <v>Tablero SD Bifásico 2 puntos</v>
          </cell>
          <cell r="C1782" t="str">
            <v xml:space="preserve"> u   </v>
          </cell>
          <cell r="D1782" t="str">
            <v>P68</v>
          </cell>
          <cell r="E1782">
            <v>11.009600000000001</v>
          </cell>
        </row>
        <row r="1783">
          <cell r="B1783" t="str">
            <v>Tablero SD Bifásico 20 puntos</v>
          </cell>
          <cell r="C1783" t="str">
            <v xml:space="preserve"> u   </v>
          </cell>
          <cell r="D1783" t="str">
            <v>P68</v>
          </cell>
          <cell r="E1783">
            <v>44.452800000000003</v>
          </cell>
        </row>
        <row r="1784">
          <cell r="B1784" t="str">
            <v>Tablero SD Bifásico 30 puntos</v>
          </cell>
          <cell r="C1784" t="str">
            <v xml:space="preserve"> u   </v>
          </cell>
          <cell r="D1784" t="str">
            <v>P68</v>
          </cell>
          <cell r="E1784">
            <v>76.417600000000007</v>
          </cell>
        </row>
        <row r="1785">
          <cell r="B1785" t="str">
            <v>Tablero SD Bifásico 4 puntos</v>
          </cell>
          <cell r="C1785" t="str">
            <v xml:space="preserve"> u   </v>
          </cell>
          <cell r="D1785" t="str">
            <v>P68</v>
          </cell>
          <cell r="E1785">
            <v>16.822400000000002</v>
          </cell>
        </row>
        <row r="1786">
          <cell r="B1786" t="str">
            <v>Tablero SD Bifásico 6 puntos</v>
          </cell>
          <cell r="C1786" t="str">
            <v xml:space="preserve"> u   </v>
          </cell>
          <cell r="D1786" t="str">
            <v>P68</v>
          </cell>
          <cell r="E1786">
            <v>20.563200000000002</v>
          </cell>
        </row>
        <row r="1787">
          <cell r="B1787" t="str">
            <v>Tablero SD Bifásico 8 puntos</v>
          </cell>
          <cell r="C1787" t="str">
            <v xml:space="preserve"> u   </v>
          </cell>
          <cell r="D1787" t="str">
            <v>P68</v>
          </cell>
          <cell r="E1787">
            <v>21.940800000000003</v>
          </cell>
        </row>
        <row r="1788">
          <cell r="B1788" t="str">
            <v>Tablero Square D Bifasico  12 puntos CAT: QOL12F</v>
          </cell>
          <cell r="C1788" t="str">
            <v xml:space="preserve"> u   </v>
          </cell>
          <cell r="D1788" t="str">
            <v>P26</v>
          </cell>
          <cell r="E1788">
            <v>38.56</v>
          </cell>
        </row>
        <row r="1789">
          <cell r="B1789" t="str">
            <v>Tablero Square D Bifasico  16 puntos CAT: QOL16F</v>
          </cell>
          <cell r="C1789" t="str">
            <v xml:space="preserve"> u   </v>
          </cell>
          <cell r="D1789" t="str">
            <v>P26</v>
          </cell>
          <cell r="E1789">
            <v>44.34</v>
          </cell>
        </row>
        <row r="1790">
          <cell r="B1790" t="str">
            <v>Tablero Square D Bifasico  2 puntos CAT: QOL2F</v>
          </cell>
          <cell r="C1790" t="str">
            <v xml:space="preserve"> u   </v>
          </cell>
          <cell r="D1790" t="str">
            <v>P26</v>
          </cell>
          <cell r="E1790">
            <v>13.22</v>
          </cell>
        </row>
        <row r="1791">
          <cell r="B1791" t="str">
            <v>Tablero Square D Bifasico  20 puntos CAT: QOL20F</v>
          </cell>
          <cell r="C1791" t="str">
            <v xml:space="preserve"> u   </v>
          </cell>
          <cell r="D1791" t="str">
            <v>P26</v>
          </cell>
          <cell r="E1791">
            <v>54.43</v>
          </cell>
        </row>
        <row r="1792">
          <cell r="B1792" t="str">
            <v>Tablero Square D Bifasico  30 puntos CAT: QOL30F</v>
          </cell>
          <cell r="C1792" t="str">
            <v xml:space="preserve"> u   </v>
          </cell>
          <cell r="D1792" t="str">
            <v>P26</v>
          </cell>
          <cell r="E1792">
            <v>93.55</v>
          </cell>
        </row>
        <row r="1793">
          <cell r="B1793" t="str">
            <v>Tablero Square D Bifasico  4 puntos CAT: QOL4F</v>
          </cell>
          <cell r="C1793" t="str">
            <v xml:space="preserve"> u   </v>
          </cell>
          <cell r="D1793" t="str">
            <v>P26</v>
          </cell>
          <cell r="E1793">
            <v>20.21</v>
          </cell>
        </row>
        <row r="1794">
          <cell r="B1794" t="str">
            <v>Tablero Square D Bifasico  6 puntos CAT: QOL6F</v>
          </cell>
          <cell r="C1794" t="str">
            <v xml:space="preserve"> u   </v>
          </cell>
          <cell r="D1794" t="str">
            <v>P26</v>
          </cell>
          <cell r="E1794">
            <v>24.7</v>
          </cell>
        </row>
        <row r="1795">
          <cell r="B1795" t="str">
            <v>Tablero Square D Bifasico  8 puntos CAT: QOL8F</v>
          </cell>
          <cell r="C1795" t="str">
            <v xml:space="preserve"> u   </v>
          </cell>
          <cell r="D1795" t="str">
            <v>P26</v>
          </cell>
          <cell r="E1795">
            <v>26.86</v>
          </cell>
        </row>
        <row r="1796">
          <cell r="B1796" t="str">
            <v>Tablero Square D Trifasico  12 puntos CAT: QOL412F</v>
          </cell>
          <cell r="C1796" t="str">
            <v xml:space="preserve"> u   </v>
          </cell>
          <cell r="D1796" t="str">
            <v>P26</v>
          </cell>
          <cell r="E1796">
            <v>67.56</v>
          </cell>
        </row>
        <row r="1797">
          <cell r="B1797" t="str">
            <v>Tablero Square D Trifasico  3 puntos CAT: QOL403F</v>
          </cell>
          <cell r="C1797" t="str">
            <v xml:space="preserve"> u   </v>
          </cell>
          <cell r="D1797" t="str">
            <v>P26</v>
          </cell>
          <cell r="E1797">
            <v>26.42</v>
          </cell>
        </row>
        <row r="1798">
          <cell r="B1798" t="str">
            <v>Tablero Square D Trifasico  42 puntos CAT: QOL442F</v>
          </cell>
          <cell r="C1798" t="str">
            <v xml:space="preserve"> u   </v>
          </cell>
          <cell r="D1798" t="str">
            <v>P26</v>
          </cell>
          <cell r="E1798">
            <v>192.55</v>
          </cell>
        </row>
        <row r="1799">
          <cell r="B1799" t="str">
            <v>Tablero Square D Trifasico  6 puntos CAT: QOL406F</v>
          </cell>
          <cell r="C1799" t="str">
            <v xml:space="preserve"> u   </v>
          </cell>
          <cell r="D1799" t="str">
            <v>P26</v>
          </cell>
          <cell r="E1799">
            <v>39.14</v>
          </cell>
        </row>
        <row r="1800">
          <cell r="B1800" t="str">
            <v>Tablero Square D Trifasico 20 puntos CAT: QOL420F</v>
          </cell>
          <cell r="C1800" t="str">
            <v xml:space="preserve"> u   </v>
          </cell>
          <cell r="D1800" t="str">
            <v>P26</v>
          </cell>
          <cell r="E1800">
            <v>96.4</v>
          </cell>
        </row>
        <row r="1801">
          <cell r="B1801" t="str">
            <v>Tablero Square D Trifasico 30 puntos CAT: QOL430F</v>
          </cell>
          <cell r="C1801" t="str">
            <v xml:space="preserve"> u   </v>
          </cell>
          <cell r="D1801" t="str">
            <v>P26</v>
          </cell>
          <cell r="E1801">
            <v>129.74</v>
          </cell>
        </row>
        <row r="1802">
          <cell r="B1802" t="str">
            <v xml:space="preserve">Tableros corrientes  3x7x3.6  B (p.p.mm.)                           </v>
          </cell>
          <cell r="C1802" t="str">
            <v xml:space="preserve"> u   </v>
          </cell>
          <cell r="D1802" t="str">
            <v>P40</v>
          </cell>
          <cell r="E1802">
            <v>6.3504000000000005</v>
          </cell>
        </row>
        <row r="1803">
          <cell r="B1803" t="str">
            <v xml:space="preserve">Tableros corrientes 4x7x3.6  B (p.p.mm.)                           </v>
          </cell>
          <cell r="C1803" t="str">
            <v xml:space="preserve"> u   </v>
          </cell>
          <cell r="D1803" t="str">
            <v>P40</v>
          </cell>
          <cell r="E1803">
            <v>8.4112000000000009</v>
          </cell>
        </row>
        <row r="1804">
          <cell r="B1804" t="str">
            <v xml:space="preserve">Tableros corrientes 4x8x12 B (p.p.mm.)                           </v>
          </cell>
          <cell r="C1804" t="str">
            <v xml:space="preserve"> u   </v>
          </cell>
          <cell r="D1804" t="str">
            <v>P40</v>
          </cell>
          <cell r="E1804">
            <v>21.678050240000005</v>
          </cell>
        </row>
        <row r="1805">
          <cell r="B1805" t="str">
            <v xml:space="preserve">Tableros corrientes 4x8x15  B (p.p.mm.)                           </v>
          </cell>
          <cell r="C1805" t="str">
            <v xml:space="preserve"> u   </v>
          </cell>
          <cell r="D1805" t="str">
            <v>P40</v>
          </cell>
          <cell r="E1805">
            <v>27.056568000000002</v>
          </cell>
        </row>
        <row r="1806">
          <cell r="B1806" t="str">
            <v>Tablón canelo 0.30 x 0.04 cepillado</v>
          </cell>
          <cell r="C1806" t="str">
            <v xml:space="preserve"> u   </v>
          </cell>
          <cell r="D1806" t="str">
            <v>P58</v>
          </cell>
          <cell r="E1806">
            <v>4.84</v>
          </cell>
        </row>
        <row r="1807">
          <cell r="B1807" t="str">
            <v>Tablón chanul 2.4mx4cmx27cm</v>
          </cell>
          <cell r="C1807" t="str">
            <v xml:space="preserve"> u   </v>
          </cell>
          <cell r="D1807" t="str">
            <v>P64</v>
          </cell>
          <cell r="E1807">
            <v>14</v>
          </cell>
        </row>
        <row r="1808">
          <cell r="B1808" t="str">
            <v>Tablón ciprés 0.30 x 0.04 cepillado</v>
          </cell>
          <cell r="C1808" t="str">
            <v xml:space="preserve"> u   </v>
          </cell>
          <cell r="D1808" t="str">
            <v>P58</v>
          </cell>
          <cell r="E1808">
            <v>11.49</v>
          </cell>
        </row>
        <row r="1809">
          <cell r="B1809" t="str">
            <v>Tablón colorado fino 0.30 x 0.04 cepillado</v>
          </cell>
          <cell r="C1809" t="str">
            <v xml:space="preserve"> u   </v>
          </cell>
          <cell r="D1809" t="str">
            <v>P58</v>
          </cell>
          <cell r="E1809">
            <v>7.73</v>
          </cell>
        </row>
        <row r="1810">
          <cell r="B1810" t="str">
            <v>Tablón copal 0.30 x 0.04 cepillado</v>
          </cell>
          <cell r="C1810" t="str">
            <v xml:space="preserve"> u   </v>
          </cell>
          <cell r="D1810" t="str">
            <v>P58</v>
          </cell>
          <cell r="E1810">
            <v>5.6000000000000005</v>
          </cell>
        </row>
        <row r="1811">
          <cell r="B1811" t="str">
            <v>Tablón encofrado 0.30 x 0.05 cepillado</v>
          </cell>
          <cell r="C1811" t="str">
            <v>u</v>
          </cell>
          <cell r="D1811" t="str">
            <v>P58</v>
          </cell>
          <cell r="E1811">
            <v>4.84</v>
          </cell>
        </row>
        <row r="1812">
          <cell r="B1812" t="str">
            <v>Tablón Escalgres 20 x 20. Color Rojo - salmón</v>
          </cell>
          <cell r="C1812" t="str">
            <v>m2</v>
          </cell>
          <cell r="D1812" t="str">
            <v>P12</v>
          </cell>
          <cell r="E1812">
            <v>19.936000000000003</v>
          </cell>
        </row>
        <row r="1813">
          <cell r="B1813" t="str">
            <v>Tablón Escalgres 20 x 20. Color Rojo, salmón y sahara.</v>
          </cell>
          <cell r="C1813" t="str">
            <v>m2</v>
          </cell>
          <cell r="D1813" t="str">
            <v>P12</v>
          </cell>
          <cell r="E1813">
            <v>13.1</v>
          </cell>
        </row>
        <row r="1814">
          <cell r="B1814" t="str">
            <v>Tablón Escalgres 20 x 20. Color Sahara</v>
          </cell>
          <cell r="C1814" t="str">
            <v>m2</v>
          </cell>
          <cell r="D1814" t="str">
            <v>P12</v>
          </cell>
          <cell r="E1814">
            <v>19.936000000000003</v>
          </cell>
        </row>
        <row r="1815">
          <cell r="B1815" t="str">
            <v>Tablón Escalgres 30x30. Color Rojo - salmón</v>
          </cell>
          <cell r="C1815" t="str">
            <v>m2</v>
          </cell>
          <cell r="D1815" t="str">
            <v>P12</v>
          </cell>
          <cell r="E1815">
            <v>19.936000000000003</v>
          </cell>
        </row>
        <row r="1816">
          <cell r="B1816" t="str">
            <v>Tablón Escalgres 30x30. Color Rojo, salmón y sahara.</v>
          </cell>
          <cell r="C1816" t="str">
            <v>m2</v>
          </cell>
          <cell r="D1816" t="str">
            <v>P12</v>
          </cell>
          <cell r="E1816">
            <v>13.1</v>
          </cell>
        </row>
        <row r="1817">
          <cell r="B1817" t="str">
            <v>Tablón Escalgres 30x30. Color Sahara</v>
          </cell>
          <cell r="C1817" t="str">
            <v>m2</v>
          </cell>
          <cell r="D1817" t="str">
            <v>P12</v>
          </cell>
          <cell r="E1817">
            <v>19.936000000000003</v>
          </cell>
        </row>
        <row r="1818">
          <cell r="B1818" t="str">
            <v>Tablón latino 20 x 20. Color Rojo, salmón y sahara.</v>
          </cell>
          <cell r="C1818" t="str">
            <v>m2</v>
          </cell>
          <cell r="D1818" t="str">
            <v>P12</v>
          </cell>
          <cell r="E1818">
            <v>9.9700000000000006</v>
          </cell>
        </row>
        <row r="1819">
          <cell r="B1819" t="str">
            <v>Tablón laurel costa 0.30 x 0.04 cepillado</v>
          </cell>
          <cell r="C1819" t="str">
            <v xml:space="preserve"> u   </v>
          </cell>
          <cell r="D1819" t="str">
            <v>P58</v>
          </cell>
          <cell r="E1819">
            <v>5.2640000000000011</v>
          </cell>
        </row>
        <row r="1820">
          <cell r="B1820" t="str">
            <v>Tablón Octogonal 20 x 20. Color Rojo - salmón</v>
          </cell>
          <cell r="C1820" t="str">
            <v>m2</v>
          </cell>
          <cell r="D1820" t="str">
            <v>P12</v>
          </cell>
          <cell r="E1820">
            <v>15.848000000000003</v>
          </cell>
        </row>
        <row r="1821">
          <cell r="B1821" t="str">
            <v xml:space="preserve">Tablón p/piso mach. de bálsamo 2.3 m x 3.5 cm x 22 cm.          </v>
          </cell>
          <cell r="C1821" t="str">
            <v xml:space="preserve"> u   </v>
          </cell>
          <cell r="D1821" t="str">
            <v>P42</v>
          </cell>
          <cell r="E1821">
            <v>23.24</v>
          </cell>
        </row>
        <row r="1822">
          <cell r="B1822" t="str">
            <v xml:space="preserve">Tablón p/piso mach. de chanul 2.3 m x 3.5 cm x 22 cm.           </v>
          </cell>
          <cell r="C1822" t="str">
            <v xml:space="preserve"> u   </v>
          </cell>
          <cell r="D1822" t="str">
            <v>P42</v>
          </cell>
          <cell r="E1822">
            <v>19.36</v>
          </cell>
        </row>
        <row r="1823">
          <cell r="B1823" t="str">
            <v xml:space="preserve">Tablón p/piso mach. de colorado 2.3 m x 3.5 cm x 22 cm          </v>
          </cell>
          <cell r="C1823" t="str">
            <v xml:space="preserve"> u   </v>
          </cell>
          <cell r="D1823" t="str">
            <v>P42</v>
          </cell>
          <cell r="E1823">
            <v>11.63</v>
          </cell>
        </row>
        <row r="1824">
          <cell r="B1824" t="str">
            <v xml:space="preserve">Tablón p/piso mascarey machim. 2.3 m x 3.5 cm x 22 cm           </v>
          </cell>
          <cell r="C1824" t="str">
            <v xml:space="preserve"> u   </v>
          </cell>
          <cell r="D1824" t="str">
            <v>P42</v>
          </cell>
          <cell r="E1824">
            <v>14.52</v>
          </cell>
        </row>
        <row r="1825">
          <cell r="B1825" t="str">
            <v>Tablón pino 0.30 x 0.04 cepillado</v>
          </cell>
          <cell r="C1825" t="str">
            <v xml:space="preserve"> u   </v>
          </cell>
          <cell r="D1825" t="str">
            <v>P58</v>
          </cell>
          <cell r="E1825">
            <v>7.73</v>
          </cell>
        </row>
        <row r="1826">
          <cell r="B1826" t="str">
            <v>Tablón seike 2.4mx4cmx27 cm</v>
          </cell>
          <cell r="C1826" t="str">
            <v>u</v>
          </cell>
          <cell r="D1826" t="str">
            <v>P64</v>
          </cell>
          <cell r="E1826">
            <v>7.5</v>
          </cell>
        </row>
        <row r="1827">
          <cell r="B1827" t="str">
            <v xml:space="preserve">Tablón tangaré 0.30 x 0.04 cepillado               </v>
          </cell>
          <cell r="C1827" t="str">
            <v xml:space="preserve"> u   </v>
          </cell>
          <cell r="D1827" t="str">
            <v>P58</v>
          </cell>
          <cell r="E1827">
            <v>7.73</v>
          </cell>
        </row>
        <row r="1828">
          <cell r="B1828" t="str">
            <v>Tablón Tradición 30 x 30 Colores Rojo salmón y sahara</v>
          </cell>
          <cell r="C1828" t="str">
            <v>m2</v>
          </cell>
          <cell r="D1828" t="str">
            <v>P12</v>
          </cell>
          <cell r="E1828">
            <v>11.95</v>
          </cell>
        </row>
        <row r="1829">
          <cell r="B1829" t="str">
            <v>Tablón Tradición y Milenario.Color Rojo salmón</v>
          </cell>
          <cell r="C1829" t="str">
            <v>m2</v>
          </cell>
          <cell r="D1829" t="str">
            <v>P12</v>
          </cell>
          <cell r="E1829">
            <v>13.72</v>
          </cell>
        </row>
        <row r="1830">
          <cell r="B1830" t="str">
            <v>Tablón Tunez 15 x 15 Colores Rojo, salmón y sahara</v>
          </cell>
          <cell r="C1830" t="str">
            <v>m2</v>
          </cell>
          <cell r="D1830" t="str">
            <v>P12</v>
          </cell>
          <cell r="E1830">
            <v>8.9600000000000009</v>
          </cell>
        </row>
        <row r="1831">
          <cell r="B1831" t="str">
            <v>Tabloncillo chanul 14 cm de ancho x 20 mm de espesor</v>
          </cell>
          <cell r="C1831" t="str">
            <v>m2</v>
          </cell>
          <cell r="D1831" t="str">
            <v>P40</v>
          </cell>
          <cell r="E1831">
            <v>38.808</v>
          </cell>
        </row>
        <row r="1832">
          <cell r="B1832" t="str">
            <v xml:space="preserve">Tabloncillo chanul:machi.,vicelado,secado             </v>
          </cell>
          <cell r="C1832" t="str">
            <v xml:space="preserve"> u   </v>
          </cell>
          <cell r="D1832" t="str">
            <v>P64</v>
          </cell>
          <cell r="E1832">
            <v>7.5</v>
          </cell>
        </row>
        <row r="1833">
          <cell r="B1833" t="str">
            <v xml:space="preserve">Tabloncillo de bálsamo machimb. 2.3 m x 16 cm x 2 cm           </v>
          </cell>
          <cell r="C1833" t="str">
            <v xml:space="preserve"> u   </v>
          </cell>
          <cell r="D1833" t="str">
            <v>P42</v>
          </cell>
          <cell r="E1833">
            <v>10.38</v>
          </cell>
        </row>
        <row r="1834">
          <cell r="B1834" t="str">
            <v xml:space="preserve">Tabloncillo de chanul machimb. 2.3 m x 16 cm x 2 cm            </v>
          </cell>
          <cell r="C1834" t="str">
            <v xml:space="preserve"> u   </v>
          </cell>
          <cell r="D1834" t="str">
            <v>P42</v>
          </cell>
          <cell r="E1834">
            <v>8.65</v>
          </cell>
        </row>
        <row r="1835">
          <cell r="B1835" t="str">
            <v xml:space="preserve">Tabloncillo de colorado machimb. 2.3 m x 16 cm x 2 cm          </v>
          </cell>
          <cell r="C1835" t="str">
            <v xml:space="preserve"> u   </v>
          </cell>
          <cell r="D1835" t="str">
            <v>P42</v>
          </cell>
          <cell r="E1835">
            <v>5.19</v>
          </cell>
        </row>
        <row r="1836">
          <cell r="B1836" t="str">
            <v xml:space="preserve">Tabloncillo de mascarey machimb. 2.3 m x 16 cm x 2 cm          </v>
          </cell>
          <cell r="C1836" t="str">
            <v xml:space="preserve"> u   </v>
          </cell>
          <cell r="D1836" t="str">
            <v>P42</v>
          </cell>
          <cell r="E1836">
            <v>6.48</v>
          </cell>
        </row>
        <row r="1837">
          <cell r="B1837" t="str">
            <v>TabNovofoil BlanMarquez D/D 2.14x2.44x12mm</v>
          </cell>
          <cell r="C1837" t="str">
            <v xml:space="preserve"> u   </v>
          </cell>
          <cell r="D1837" t="str">
            <v>P5</v>
          </cell>
          <cell r="E1837">
            <v>38.550400000000003</v>
          </cell>
        </row>
        <row r="1838">
          <cell r="B1838" t="str">
            <v>TabNovofoil BlanMarquez D/D 2.14x2.44x15mm</v>
          </cell>
          <cell r="C1838" t="str">
            <v xml:space="preserve"> u   </v>
          </cell>
          <cell r="D1838" t="str">
            <v>P5</v>
          </cell>
          <cell r="E1838">
            <v>41.440000000000005</v>
          </cell>
        </row>
        <row r="1839">
          <cell r="B1839" t="str">
            <v>TabNovofoil BlanMarquez D/D 2.14x2.44x4mm</v>
          </cell>
          <cell r="C1839" t="str">
            <v xml:space="preserve"> u   </v>
          </cell>
          <cell r="D1839" t="str">
            <v>P5</v>
          </cell>
          <cell r="E1839">
            <v>30.844800000000003</v>
          </cell>
        </row>
        <row r="1840">
          <cell r="B1840" t="str">
            <v>TabNovofoil BlanMarquez D/D 2.14x2.44x6mm</v>
          </cell>
          <cell r="C1840" t="str">
            <v xml:space="preserve"> u   </v>
          </cell>
          <cell r="D1840" t="str">
            <v>P5</v>
          </cell>
          <cell r="E1840">
            <v>33.6</v>
          </cell>
        </row>
        <row r="1841">
          <cell r="B1841" t="str">
            <v>TabNovofoil BlanMarquez D/D 2.14x2.44x9mm</v>
          </cell>
          <cell r="C1841" t="str">
            <v xml:space="preserve"> u   </v>
          </cell>
          <cell r="D1841" t="str">
            <v>P5</v>
          </cell>
          <cell r="E1841">
            <v>36.019199999999998</v>
          </cell>
        </row>
        <row r="1842">
          <cell r="B1842" t="str">
            <v>TabNovokor BlanMarquez D/D 2.14x2.44x4mm</v>
          </cell>
          <cell r="C1842" t="str">
            <v xml:space="preserve"> u   </v>
          </cell>
          <cell r="D1842" t="str">
            <v>P5</v>
          </cell>
          <cell r="E1842">
            <v>28.156800000000004</v>
          </cell>
        </row>
        <row r="1843">
          <cell r="B1843" t="str">
            <v>TabNovokor BlanMarquez D/D 2.14x2.44x6mm</v>
          </cell>
          <cell r="C1843" t="str">
            <v xml:space="preserve"> u   </v>
          </cell>
          <cell r="D1843" t="str">
            <v>P5</v>
          </cell>
          <cell r="E1843">
            <v>29.870400000000004</v>
          </cell>
        </row>
        <row r="1844">
          <cell r="B1844" t="str">
            <v>TabNovokor BlanMarquez D/D 2.14x2.44x9mm</v>
          </cell>
          <cell r="C1844" t="str">
            <v xml:space="preserve"> u   </v>
          </cell>
          <cell r="D1844" t="str">
            <v>P5</v>
          </cell>
          <cell r="E1844">
            <v>32.502400000000002</v>
          </cell>
        </row>
        <row r="1845">
          <cell r="B1845" t="str">
            <v>TabNovokor BlanMarquezD/D2.14x2.44x12mm</v>
          </cell>
          <cell r="C1845" t="str">
            <v xml:space="preserve"> u   </v>
          </cell>
          <cell r="D1845" t="str">
            <v>P5</v>
          </cell>
          <cell r="E1845">
            <v>34.708800000000004</v>
          </cell>
        </row>
        <row r="1846">
          <cell r="B1846" t="str">
            <v>TabNovokor BlanMarquezD/D2.14x2.44x15mm</v>
          </cell>
          <cell r="C1846" t="str">
            <v xml:space="preserve"> u   </v>
          </cell>
          <cell r="D1846" t="str">
            <v>P5</v>
          </cell>
          <cell r="E1846">
            <v>37.844799999999999</v>
          </cell>
        </row>
        <row r="1847">
          <cell r="B1847" t="str">
            <v xml:space="preserve">Taipe negro NITO 10 yardas                            </v>
          </cell>
          <cell r="C1847" t="str">
            <v xml:space="preserve"> u   </v>
          </cell>
          <cell r="D1847" t="str">
            <v>P60</v>
          </cell>
          <cell r="E1847">
            <v>0.42</v>
          </cell>
        </row>
        <row r="1848">
          <cell r="B1848" t="str">
            <v>Tanque Century 1.6 - Blanco</v>
          </cell>
          <cell r="C1848" t="str">
            <v>u</v>
          </cell>
          <cell r="D1848" t="str">
            <v>P39</v>
          </cell>
          <cell r="E1848">
            <v>24.684800000000003</v>
          </cell>
        </row>
        <row r="1849">
          <cell r="B1849" t="str">
            <v>Tanque de agua caliente 110/220 vts - 20 glns</v>
          </cell>
          <cell r="C1849" t="str">
            <v>u</v>
          </cell>
          <cell r="D1849" t="str">
            <v>P2</v>
          </cell>
          <cell r="E1849">
            <v>190.4</v>
          </cell>
        </row>
        <row r="1850">
          <cell r="B1850" t="str">
            <v>Tanque de agua caliente 110/220 vts - 30 glns</v>
          </cell>
          <cell r="C1850" t="str">
            <v>u</v>
          </cell>
          <cell r="D1850" t="str">
            <v>P2</v>
          </cell>
          <cell r="E1850">
            <v>212.8</v>
          </cell>
        </row>
        <row r="1851">
          <cell r="B1851" t="str">
            <v>Tanque de polietileno APILABLE    250  lts.</v>
          </cell>
          <cell r="C1851" t="str">
            <v xml:space="preserve"> u   </v>
          </cell>
          <cell r="D1851" t="str">
            <v>P79</v>
          </cell>
          <cell r="E1851">
            <v>54.78</v>
          </cell>
        </row>
        <row r="1852">
          <cell r="B1852" t="str">
            <v xml:space="preserve">Tanque de polietileno APILABLE    500  lts. </v>
          </cell>
          <cell r="C1852" t="str">
            <v xml:space="preserve"> u   </v>
          </cell>
          <cell r="D1852" t="str">
            <v>P79</v>
          </cell>
          <cell r="E1852">
            <v>91.84</v>
          </cell>
        </row>
        <row r="1853">
          <cell r="B1853" t="str">
            <v>Tanque de polietileno APILABLE   1000  lts.</v>
          </cell>
          <cell r="C1853" t="str">
            <v xml:space="preserve"> u   </v>
          </cell>
          <cell r="D1853" t="str">
            <v>P79</v>
          </cell>
          <cell r="E1853">
            <v>160.16</v>
          </cell>
        </row>
        <row r="1854">
          <cell r="B1854" t="str">
            <v>Tapa century 1.6 - Blanco</v>
          </cell>
          <cell r="C1854" t="str">
            <v>u</v>
          </cell>
          <cell r="D1854" t="str">
            <v>P39</v>
          </cell>
          <cell r="E1854">
            <v>8.3664000000000005</v>
          </cell>
        </row>
        <row r="1855">
          <cell r="B1855" t="str">
            <v>Tapa cuadrada 10x10</v>
          </cell>
          <cell r="C1855" t="str">
            <v xml:space="preserve"> u   </v>
          </cell>
          <cell r="D1855" t="str">
            <v>P68</v>
          </cell>
          <cell r="E1855">
            <v>0.28000000000000003</v>
          </cell>
        </row>
        <row r="1856">
          <cell r="B1856" t="str">
            <v>Tapa cuadrada 12x12</v>
          </cell>
          <cell r="C1856" t="str">
            <v xml:space="preserve"> u   </v>
          </cell>
          <cell r="D1856" t="str">
            <v>P68</v>
          </cell>
          <cell r="E1856">
            <v>0.35840000000000005</v>
          </cell>
        </row>
        <row r="1857">
          <cell r="B1857" t="str">
            <v>Tapa de alcantarillado</v>
          </cell>
          <cell r="C1857" t="str">
            <v>u</v>
          </cell>
          <cell r="D1857" t="str">
            <v>P45</v>
          </cell>
          <cell r="E1857">
            <v>65</v>
          </cell>
        </row>
        <row r="1858">
          <cell r="B1858" t="str">
            <v>Tapa Kingsley 1.6 - Blanco</v>
          </cell>
          <cell r="C1858" t="str">
            <v>u</v>
          </cell>
          <cell r="D1858" t="str">
            <v>P39</v>
          </cell>
          <cell r="E1858">
            <v>45.337600000000002</v>
          </cell>
        </row>
        <row r="1859">
          <cell r="B1859" t="str">
            <v>Tapa redonda grande</v>
          </cell>
          <cell r="C1859" t="str">
            <v xml:space="preserve"> u   </v>
          </cell>
          <cell r="D1859" t="str">
            <v>P68</v>
          </cell>
          <cell r="E1859">
            <v>0.19040000000000004</v>
          </cell>
        </row>
        <row r="1860">
          <cell r="B1860" t="str">
            <v>Tapa redonda pequeña</v>
          </cell>
          <cell r="C1860" t="str">
            <v xml:space="preserve"> u   </v>
          </cell>
          <cell r="D1860" t="str">
            <v>P68</v>
          </cell>
          <cell r="E1860">
            <v>0.15680000000000002</v>
          </cell>
        </row>
        <row r="1861">
          <cell r="B1861" t="str">
            <v>Tapa sanitaria 80 x 80</v>
          </cell>
          <cell r="C1861" t="str">
            <v>u</v>
          </cell>
          <cell r="D1861" t="str">
            <v>P45</v>
          </cell>
          <cell r="E1861">
            <v>88.13</v>
          </cell>
        </row>
        <row r="1862">
          <cell r="B1862" t="str">
            <v xml:space="preserve">Tapamarco de chanul      2.3 m x 6 cm x 1.5 cm                </v>
          </cell>
          <cell r="C1862" t="str">
            <v xml:space="preserve"> u   </v>
          </cell>
          <cell r="D1862" t="str">
            <v>P42</v>
          </cell>
          <cell r="E1862">
            <v>2.3199999999999998</v>
          </cell>
        </row>
        <row r="1863">
          <cell r="B1863" t="str">
            <v xml:space="preserve">Tapamarco de colorado    2.3 m x 6 cm x 1.5 cm                </v>
          </cell>
          <cell r="C1863" t="str">
            <v xml:space="preserve"> u   </v>
          </cell>
          <cell r="D1863" t="str">
            <v>P42</v>
          </cell>
          <cell r="E1863">
            <v>1.26</v>
          </cell>
        </row>
        <row r="1864">
          <cell r="B1864" t="str">
            <v>Tapamarco laurel/tangaré  2.3 m x 6 cm x 1.5 cm</v>
          </cell>
          <cell r="C1864" t="str">
            <v xml:space="preserve"> u   </v>
          </cell>
          <cell r="D1864" t="str">
            <v>P42</v>
          </cell>
          <cell r="E1864">
            <v>1.38</v>
          </cell>
        </row>
        <row r="1865">
          <cell r="B1865" t="str">
            <v xml:space="preserve">Tapamarco mascarey 2.3 m x 6 cm x 1.5 cm              </v>
          </cell>
          <cell r="C1865" t="str">
            <v xml:space="preserve"> u   </v>
          </cell>
          <cell r="D1865" t="str">
            <v>P42</v>
          </cell>
          <cell r="E1865">
            <v>1.74</v>
          </cell>
        </row>
        <row r="1866">
          <cell r="B1866" t="str">
            <v xml:space="preserve">Tapas de pozo HF                                      </v>
          </cell>
          <cell r="C1866" t="str">
            <v xml:space="preserve"> u   </v>
          </cell>
          <cell r="D1866" t="str">
            <v>P2</v>
          </cell>
          <cell r="E1866">
            <v>72.800000000000011</v>
          </cell>
        </row>
        <row r="1867">
          <cell r="B1867" t="str">
            <v>Tapizón (200 gr)  PP  (polipropileno)</v>
          </cell>
          <cell r="C1867" t="str">
            <v>m2</v>
          </cell>
          <cell r="D1867" t="str">
            <v>P7</v>
          </cell>
          <cell r="E1867">
            <v>3.8752000000000004</v>
          </cell>
        </row>
        <row r="1868">
          <cell r="B1868" t="str">
            <v xml:space="preserve">Tapón  macho  PVC  (desagüe)    50 mm                 </v>
          </cell>
          <cell r="C1868" t="str">
            <v xml:space="preserve"> u   </v>
          </cell>
          <cell r="D1868" t="str">
            <v>P79</v>
          </cell>
          <cell r="E1868">
            <v>0.78400000000000003</v>
          </cell>
        </row>
        <row r="1869">
          <cell r="B1869" t="str">
            <v xml:space="preserve">Tapón  macho  PVC  (desagüe)   110 mm                 </v>
          </cell>
          <cell r="C1869" t="str">
            <v xml:space="preserve"> u   </v>
          </cell>
          <cell r="D1869" t="str">
            <v>P79</v>
          </cell>
          <cell r="E1869">
            <v>1.0640000000000001</v>
          </cell>
        </row>
        <row r="1870">
          <cell r="B1870" t="str">
            <v xml:space="preserve">Tapón  macho  PVC  (desagüe)   160 mm                 </v>
          </cell>
          <cell r="C1870" t="str">
            <v xml:space="preserve"> u   </v>
          </cell>
          <cell r="D1870" t="str">
            <v>P79</v>
          </cell>
          <cell r="E1870">
            <v>4.3008000000000006</v>
          </cell>
        </row>
        <row r="1871">
          <cell r="B1871" t="str">
            <v xml:space="preserve">Tapón  macho  PVC  (desagüe)   200 mm                 </v>
          </cell>
          <cell r="C1871" t="str">
            <v xml:space="preserve"> u   </v>
          </cell>
          <cell r="D1871" t="str">
            <v>P79</v>
          </cell>
          <cell r="E1871">
            <v>11.300800000000001</v>
          </cell>
        </row>
        <row r="1872">
          <cell r="B1872" t="str">
            <v xml:space="preserve">Tapón  macho  PVC  (desagüe)   250 mm                 </v>
          </cell>
          <cell r="C1872" t="str">
            <v xml:space="preserve"> u   </v>
          </cell>
          <cell r="D1872" t="str">
            <v>P79</v>
          </cell>
          <cell r="E1872">
            <v>14.145600000000002</v>
          </cell>
        </row>
        <row r="1873">
          <cell r="B1873" t="str">
            <v xml:space="preserve">Tapón  macho  PVC  (desagüe)   315 mm                 </v>
          </cell>
          <cell r="C1873" t="str">
            <v xml:space="preserve"> u   </v>
          </cell>
          <cell r="D1873" t="str">
            <v>P79</v>
          </cell>
          <cell r="E1873">
            <v>28.28</v>
          </cell>
        </row>
        <row r="1874">
          <cell r="B1874" t="str">
            <v xml:space="preserve">Tapón  macho  PVC  (desagüe)   75 mm                 </v>
          </cell>
          <cell r="C1874" t="str">
            <v xml:space="preserve"> u   </v>
          </cell>
          <cell r="D1874" t="str">
            <v>P79</v>
          </cell>
          <cell r="E1874">
            <v>0.82880000000000009</v>
          </cell>
        </row>
        <row r="1875">
          <cell r="B1875" t="str">
            <v xml:space="preserve">Tapón hembra PVC  CED 40 (presión) rosca 1 1/2"               </v>
          </cell>
          <cell r="C1875" t="str">
            <v xml:space="preserve"> u   </v>
          </cell>
          <cell r="D1875" t="str">
            <v>P79</v>
          </cell>
          <cell r="E1875">
            <v>0.91839999999999999</v>
          </cell>
        </row>
        <row r="1876">
          <cell r="B1876" t="str">
            <v xml:space="preserve">Tapón hembra PVC  CED 40 (presión) rosca 1"                   </v>
          </cell>
          <cell r="C1876" t="str">
            <v xml:space="preserve"> u   </v>
          </cell>
          <cell r="D1876" t="str">
            <v>P79</v>
          </cell>
          <cell r="E1876">
            <v>0.4032</v>
          </cell>
        </row>
        <row r="1877">
          <cell r="B1877" t="str">
            <v xml:space="preserve">Tapón hembra PVC  CED 40 (presión) rosca 2"               </v>
          </cell>
          <cell r="C1877" t="str">
            <v xml:space="preserve"> u   </v>
          </cell>
          <cell r="D1877" t="str">
            <v>P79</v>
          </cell>
          <cell r="E1877">
            <v>1.5456000000000001</v>
          </cell>
        </row>
        <row r="1878">
          <cell r="B1878" t="str">
            <v xml:space="preserve">Tapón hembra PVC  CED 40(presión) rosca 1 1/4"               </v>
          </cell>
          <cell r="C1878" t="str">
            <v xml:space="preserve"> u   </v>
          </cell>
          <cell r="D1878" t="str">
            <v>P79</v>
          </cell>
          <cell r="E1878">
            <v>0.76160000000000017</v>
          </cell>
        </row>
        <row r="1879">
          <cell r="B1879" t="str">
            <v xml:space="preserve">Tapón hembra PVC CED 40  (presión) rosca   3/4"               </v>
          </cell>
          <cell r="C1879" t="str">
            <v xml:space="preserve"> u   </v>
          </cell>
          <cell r="D1879" t="str">
            <v>P79</v>
          </cell>
          <cell r="E1879">
            <v>0.44800000000000006</v>
          </cell>
        </row>
        <row r="1880">
          <cell r="B1880" t="str">
            <v xml:space="preserve">Tapón hembra PVC CED 40 (presión) rosca 1/2"                 </v>
          </cell>
          <cell r="C1880" t="str">
            <v xml:space="preserve"> u   </v>
          </cell>
          <cell r="D1880" t="str">
            <v>P79</v>
          </cell>
          <cell r="E1880">
            <v>0.34720000000000001</v>
          </cell>
        </row>
        <row r="1881">
          <cell r="B1881" t="str">
            <v xml:space="preserve">Tapón IPS hembra de 1"                            </v>
          </cell>
          <cell r="C1881" t="str">
            <v xml:space="preserve"> u   </v>
          </cell>
          <cell r="D1881" t="str">
            <v>P46</v>
          </cell>
          <cell r="E1881">
            <v>0.49280000000000007</v>
          </cell>
        </row>
        <row r="1882">
          <cell r="B1882" t="str">
            <v xml:space="preserve">Tapón IPS hembra de 1/2"                          </v>
          </cell>
          <cell r="C1882" t="str">
            <v xml:space="preserve"> u   </v>
          </cell>
          <cell r="D1882" t="str">
            <v>P46</v>
          </cell>
          <cell r="E1882">
            <v>0.17920000000000003</v>
          </cell>
        </row>
        <row r="1883">
          <cell r="B1883" t="str">
            <v xml:space="preserve">Tapón IPS hembra de 3/4"                          </v>
          </cell>
          <cell r="C1883" t="str">
            <v xml:space="preserve"> u   </v>
          </cell>
          <cell r="D1883" t="str">
            <v>P46</v>
          </cell>
          <cell r="E1883">
            <v>0.28000000000000003</v>
          </cell>
        </row>
        <row r="1884">
          <cell r="B1884" t="str">
            <v xml:space="preserve">Tapón IPS macho de 1"                             </v>
          </cell>
          <cell r="C1884" t="str">
            <v xml:space="preserve"> u   </v>
          </cell>
          <cell r="D1884" t="str">
            <v>P46</v>
          </cell>
          <cell r="E1884">
            <v>0.41</v>
          </cell>
        </row>
        <row r="1885">
          <cell r="B1885" t="str">
            <v xml:space="preserve">Tapón IPS macho de 1/2"                           </v>
          </cell>
          <cell r="C1885" t="str">
            <v xml:space="preserve"> u   </v>
          </cell>
          <cell r="D1885" t="str">
            <v>P46</v>
          </cell>
          <cell r="E1885">
            <v>0.16800000000000001</v>
          </cell>
        </row>
        <row r="1886">
          <cell r="B1886" t="str">
            <v xml:space="preserve">Tapón IPS macho de 3/4"                           </v>
          </cell>
          <cell r="C1886" t="str">
            <v xml:space="preserve"> u   </v>
          </cell>
          <cell r="D1886" t="str">
            <v>P46</v>
          </cell>
          <cell r="E1886">
            <v>0.23</v>
          </cell>
        </row>
        <row r="1887">
          <cell r="B1887" t="str">
            <v xml:space="preserve">Tapón macho  PVC  CED 40 (presión) rosca 1"                   </v>
          </cell>
          <cell r="C1887" t="str">
            <v xml:space="preserve"> u   </v>
          </cell>
          <cell r="D1887" t="str">
            <v>P79</v>
          </cell>
          <cell r="E1887">
            <v>1.6128</v>
          </cell>
        </row>
        <row r="1888">
          <cell r="B1888" t="str">
            <v xml:space="preserve">Tapón macho  PVC CED 40 (presión) rosca   3/4"               </v>
          </cell>
          <cell r="C1888" t="str">
            <v xml:space="preserve"> u   </v>
          </cell>
          <cell r="D1888" t="str">
            <v>P79</v>
          </cell>
          <cell r="E1888">
            <v>1.1984000000000001</v>
          </cell>
        </row>
        <row r="1889">
          <cell r="B1889" t="str">
            <v xml:space="preserve">Tapón macho  PVC CED 40 (presión) rosca 1 1/2"               </v>
          </cell>
          <cell r="C1889" t="str">
            <v xml:space="preserve"> u   </v>
          </cell>
          <cell r="D1889" t="str">
            <v>P79</v>
          </cell>
          <cell r="E1889">
            <v>1.8368</v>
          </cell>
        </row>
        <row r="1890">
          <cell r="B1890" t="str">
            <v xml:space="preserve">Tapón macho  PVC CED 40 (presión) rosca 1 1/4"               </v>
          </cell>
          <cell r="C1890" t="str">
            <v xml:space="preserve"> u   </v>
          </cell>
          <cell r="D1890" t="str">
            <v>P79</v>
          </cell>
          <cell r="E1890">
            <v>1.8368</v>
          </cell>
        </row>
        <row r="1891">
          <cell r="B1891" t="str">
            <v xml:space="preserve">Tapón macho  PVC CED 40 (presión) rosca 1/2"                 </v>
          </cell>
          <cell r="C1891" t="str">
            <v xml:space="preserve"> u   </v>
          </cell>
          <cell r="D1891" t="str">
            <v>P79</v>
          </cell>
          <cell r="E1891">
            <v>1.1312000000000002</v>
          </cell>
        </row>
        <row r="1892">
          <cell r="B1892" t="str">
            <v xml:space="preserve">Tapón macho  PVC CED 40 (presión) rosca 2"               </v>
          </cell>
          <cell r="C1892" t="str">
            <v xml:space="preserve"> u   </v>
          </cell>
          <cell r="D1892" t="str">
            <v>P79</v>
          </cell>
          <cell r="E1892">
            <v>2.2511999999999999</v>
          </cell>
        </row>
        <row r="1893">
          <cell r="B1893" t="str">
            <v>Tapón polipropileno (PP) hembra roscada 1/2"</v>
          </cell>
          <cell r="C1893" t="str">
            <v>u</v>
          </cell>
          <cell r="D1893" t="str">
            <v>P48</v>
          </cell>
          <cell r="E1893">
            <v>0.44800000000000006</v>
          </cell>
        </row>
        <row r="1894">
          <cell r="B1894" t="str">
            <v>Tapón polipropileno (PP) macho roscado 1/2"</v>
          </cell>
          <cell r="C1894" t="str">
            <v>u</v>
          </cell>
          <cell r="D1894" t="str">
            <v>P48</v>
          </cell>
          <cell r="E1894">
            <v>0.52639999999999998</v>
          </cell>
        </row>
        <row r="1895">
          <cell r="B1895" t="str">
            <v>Tapón polipropileno (PP) macho roscado 3/4"</v>
          </cell>
          <cell r="C1895" t="str">
            <v>u</v>
          </cell>
          <cell r="D1895" t="str">
            <v>P48</v>
          </cell>
          <cell r="E1895">
            <v>0.59360000000000013</v>
          </cell>
        </row>
        <row r="1896">
          <cell r="B1896" t="str">
            <v>Taza Century 1.6 - Blanco</v>
          </cell>
          <cell r="C1896" t="str">
            <v>u</v>
          </cell>
          <cell r="D1896" t="str">
            <v>P39</v>
          </cell>
          <cell r="E1896">
            <v>47.353600000000007</v>
          </cell>
        </row>
        <row r="1897">
          <cell r="B1897" t="str">
            <v>Taza Savex Normal - Blanco</v>
          </cell>
          <cell r="C1897" t="str">
            <v>u</v>
          </cell>
          <cell r="D1897" t="str">
            <v>P39</v>
          </cell>
          <cell r="E1897">
            <v>24.9648</v>
          </cell>
        </row>
        <row r="1898">
          <cell r="B1898" t="str">
            <v>TEE  110 MM</v>
          </cell>
          <cell r="C1898" t="str">
            <v xml:space="preserve"> u   </v>
          </cell>
          <cell r="D1898" t="str">
            <v>P66</v>
          </cell>
          <cell r="E1898">
            <v>2.09</v>
          </cell>
        </row>
        <row r="1899">
          <cell r="B1899" t="str">
            <v>TEE  50 MM</v>
          </cell>
          <cell r="C1899" t="str">
            <v xml:space="preserve"> u   </v>
          </cell>
          <cell r="D1899" t="str">
            <v>P66</v>
          </cell>
          <cell r="E1899">
            <v>0.61</v>
          </cell>
        </row>
        <row r="1900">
          <cell r="B1900" t="str">
            <v>TEE  75 MM</v>
          </cell>
          <cell r="C1900" t="str">
            <v xml:space="preserve"> u   </v>
          </cell>
          <cell r="D1900" t="str">
            <v>P66</v>
          </cell>
          <cell r="E1900">
            <v>1.31</v>
          </cell>
        </row>
        <row r="1901">
          <cell r="B1901" t="str">
            <v>Tee 1" PlasticaPlassonnBSP</v>
          </cell>
          <cell r="C1901" t="str">
            <v>u</v>
          </cell>
          <cell r="D1901" t="str">
            <v>P48</v>
          </cell>
          <cell r="E1901">
            <v>2.7440000000000007</v>
          </cell>
        </row>
        <row r="1902">
          <cell r="B1902" t="str">
            <v xml:space="preserve">Tee 20x3mm                   peso= 5.40kg               </v>
          </cell>
          <cell r="C1902" t="str">
            <v xml:space="preserve"> 6 m </v>
          </cell>
          <cell r="D1902" t="str">
            <v>P70</v>
          </cell>
          <cell r="E1902">
            <v>5.61</v>
          </cell>
        </row>
        <row r="1903">
          <cell r="B1903" t="str">
            <v xml:space="preserve">Tee 25x3mm                   peso= 7.14kg               </v>
          </cell>
          <cell r="C1903" t="str">
            <v xml:space="preserve"> 6 m </v>
          </cell>
          <cell r="D1903" t="str">
            <v>P70</v>
          </cell>
          <cell r="E1903">
            <v>6.85</v>
          </cell>
        </row>
        <row r="1904">
          <cell r="B1904" t="str">
            <v xml:space="preserve">Tee 30x3mm                   peso= 8.48kg               </v>
          </cell>
          <cell r="C1904" t="str">
            <v xml:space="preserve"> 6 m </v>
          </cell>
          <cell r="D1904" t="str">
            <v>P70</v>
          </cell>
          <cell r="E1904">
            <v>8.1300000000000008</v>
          </cell>
        </row>
        <row r="1905">
          <cell r="B1905" t="str">
            <v>Tee 50 mm. PVC Pegada</v>
          </cell>
          <cell r="C1905" t="str">
            <v>u</v>
          </cell>
          <cell r="D1905" t="str">
            <v>P48</v>
          </cell>
          <cell r="E1905">
            <v>2.422784</v>
          </cell>
        </row>
        <row r="1906">
          <cell r="B1906" t="str">
            <v>Tee 75 mm. PVC Pegada</v>
          </cell>
          <cell r="C1906" t="str">
            <v>u</v>
          </cell>
          <cell r="D1906" t="str">
            <v>P48</v>
          </cell>
          <cell r="E1906">
            <v>6.7325439999999999</v>
          </cell>
        </row>
        <row r="1907">
          <cell r="B1907" t="str">
            <v>Tee Cu       1"</v>
          </cell>
          <cell r="C1907" t="str">
            <v xml:space="preserve"> u   </v>
          </cell>
          <cell r="D1907" t="str">
            <v>P18</v>
          </cell>
          <cell r="E1907">
            <v>5.1968000000000005</v>
          </cell>
        </row>
        <row r="1908">
          <cell r="B1908" t="str">
            <v>Tee Cu     1/2"</v>
          </cell>
          <cell r="C1908" t="str">
            <v xml:space="preserve"> u   </v>
          </cell>
          <cell r="D1908" t="str">
            <v>P18</v>
          </cell>
          <cell r="E1908">
            <v>0.72800000000000009</v>
          </cell>
        </row>
        <row r="1909">
          <cell r="B1909" t="str">
            <v>Tee Cu     3/4"</v>
          </cell>
          <cell r="C1909" t="str">
            <v xml:space="preserve"> u   </v>
          </cell>
          <cell r="D1909" t="str">
            <v>P18</v>
          </cell>
          <cell r="E1909">
            <v>1.7920000000000003</v>
          </cell>
        </row>
        <row r="1910">
          <cell r="B1910" t="str">
            <v xml:space="preserve">Tee HG  1/2"                                          </v>
          </cell>
          <cell r="C1910" t="str">
            <v xml:space="preserve"> u   </v>
          </cell>
          <cell r="D1910" t="str">
            <v>P30</v>
          </cell>
          <cell r="E1910">
            <v>0.35</v>
          </cell>
        </row>
        <row r="1911">
          <cell r="B1911" t="str">
            <v xml:space="preserve">Tee HG  3/4"                                          </v>
          </cell>
          <cell r="C1911" t="str">
            <v xml:space="preserve"> u   </v>
          </cell>
          <cell r="D1911" t="str">
            <v>P30</v>
          </cell>
          <cell r="E1911">
            <v>0.43</v>
          </cell>
        </row>
        <row r="1912">
          <cell r="B1912" t="str">
            <v xml:space="preserve">Tee HG 1 1/2"                                        </v>
          </cell>
          <cell r="C1912" t="str">
            <v xml:space="preserve"> u   </v>
          </cell>
          <cell r="D1912" t="str">
            <v>P30</v>
          </cell>
          <cell r="E1912">
            <v>1.58</v>
          </cell>
        </row>
        <row r="1913">
          <cell r="B1913" t="str">
            <v xml:space="preserve">Tee HG 1 1/4"                                         </v>
          </cell>
          <cell r="C1913" t="str">
            <v xml:space="preserve"> u   </v>
          </cell>
          <cell r="D1913" t="str">
            <v>P30</v>
          </cell>
          <cell r="E1913">
            <v>1.1100000000000001</v>
          </cell>
        </row>
        <row r="1914">
          <cell r="B1914" t="str">
            <v xml:space="preserve">Tee HG 1"                                             </v>
          </cell>
          <cell r="C1914" t="str">
            <v xml:space="preserve"> u   </v>
          </cell>
          <cell r="D1914" t="str">
            <v>P30</v>
          </cell>
          <cell r="E1914">
            <v>0.75</v>
          </cell>
        </row>
        <row r="1915">
          <cell r="B1915" t="str">
            <v xml:space="preserve">Tee HG 2"                                             </v>
          </cell>
          <cell r="C1915" t="str">
            <v xml:space="preserve"> u   </v>
          </cell>
          <cell r="D1915" t="str">
            <v>P30</v>
          </cell>
          <cell r="E1915">
            <v>2.35</v>
          </cell>
        </row>
        <row r="1916">
          <cell r="B1916" t="str">
            <v>Tee IPS de 1" HHH</v>
          </cell>
          <cell r="C1916" t="str">
            <v xml:space="preserve"> u   </v>
          </cell>
          <cell r="D1916" t="str">
            <v>P46</v>
          </cell>
          <cell r="E1916">
            <v>1.4560000000000002</v>
          </cell>
        </row>
        <row r="1917">
          <cell r="B1917" t="str">
            <v xml:space="preserve">Tee IPS de 1/2"  HHH                                 </v>
          </cell>
          <cell r="C1917" t="str">
            <v xml:space="preserve"> u   </v>
          </cell>
          <cell r="D1917" t="str">
            <v>P46</v>
          </cell>
          <cell r="E1917">
            <v>0.4</v>
          </cell>
        </row>
        <row r="1918">
          <cell r="B1918" t="str">
            <v>Tee IPS de 3/4" HHH</v>
          </cell>
          <cell r="C1918" t="str">
            <v xml:space="preserve"> u   </v>
          </cell>
          <cell r="D1918" t="str">
            <v>P46</v>
          </cell>
          <cell r="E1918">
            <v>0.79520000000000002</v>
          </cell>
        </row>
        <row r="1919">
          <cell r="B1919" t="str">
            <v>Tee polipropileno (PP) roscada 1/2" Plasson</v>
          </cell>
          <cell r="C1919" t="str">
            <v>u</v>
          </cell>
          <cell r="D1919" t="str">
            <v>P48</v>
          </cell>
          <cell r="E1919">
            <v>2.0272000000000001</v>
          </cell>
        </row>
        <row r="1920">
          <cell r="B1920" t="str">
            <v>Tee polipropileno (PP) roscada 3/4" Plasson</v>
          </cell>
          <cell r="C1920" t="str">
            <v>u</v>
          </cell>
          <cell r="D1920" t="str">
            <v>P48</v>
          </cell>
          <cell r="E1920">
            <v>2.1840000000000002</v>
          </cell>
        </row>
        <row r="1921">
          <cell r="B1921" t="str">
            <v>Tee Polipropileno 1/2" agua caliente</v>
          </cell>
          <cell r="C1921" t="str">
            <v xml:space="preserve"> u   </v>
          </cell>
          <cell r="D1921" t="str">
            <v>P79</v>
          </cell>
          <cell r="E1921">
            <v>0.41440000000000005</v>
          </cell>
        </row>
        <row r="1922">
          <cell r="B1922" t="str">
            <v>Tee Polipropileno 3/4" agua caliente</v>
          </cell>
          <cell r="C1922" t="str">
            <v xml:space="preserve"> u   </v>
          </cell>
          <cell r="D1922" t="str">
            <v>P79</v>
          </cell>
          <cell r="E1922">
            <v>0.67200000000000004</v>
          </cell>
        </row>
        <row r="1923">
          <cell r="B1923" t="str">
            <v xml:space="preserve">Tee PVC  50 mm. desagüe                               </v>
          </cell>
          <cell r="C1923" t="str">
            <v xml:space="preserve"> u   </v>
          </cell>
          <cell r="D1923" t="str">
            <v>P79</v>
          </cell>
          <cell r="E1923">
            <v>0.84000000000000008</v>
          </cell>
        </row>
        <row r="1924">
          <cell r="B1924" t="str">
            <v xml:space="preserve">Tee PVC  75 mm. desagüe                               </v>
          </cell>
          <cell r="C1924" t="str">
            <v xml:space="preserve"> u   </v>
          </cell>
          <cell r="D1924" t="str">
            <v>P79</v>
          </cell>
          <cell r="E1924">
            <v>1.7808000000000002</v>
          </cell>
        </row>
        <row r="1925">
          <cell r="B1925" t="str">
            <v xml:space="preserve">Tee PVC 110 mm. desagüe                               </v>
          </cell>
          <cell r="C1925" t="str">
            <v xml:space="preserve"> u   </v>
          </cell>
          <cell r="D1925" t="str">
            <v>P79</v>
          </cell>
          <cell r="E1925">
            <v>3.0576000000000003</v>
          </cell>
        </row>
        <row r="1926">
          <cell r="B1926" t="str">
            <v xml:space="preserve">Tee PVC 160 mm. Desagüe (ISO)                               </v>
          </cell>
          <cell r="C1926" t="str">
            <v xml:space="preserve"> u   </v>
          </cell>
          <cell r="D1926" t="str">
            <v>P79</v>
          </cell>
          <cell r="E1926">
            <v>18.849599999999999</v>
          </cell>
        </row>
        <row r="1927">
          <cell r="B1927" t="str">
            <v xml:space="preserve">Tee PVC 200 mm. desagüe                               </v>
          </cell>
          <cell r="C1927" t="str">
            <v xml:space="preserve"> u   </v>
          </cell>
          <cell r="D1927" t="str">
            <v>P79</v>
          </cell>
          <cell r="E1927">
            <v>28.28</v>
          </cell>
        </row>
        <row r="1928">
          <cell r="B1928" t="str">
            <v xml:space="preserve">Tee PVC 250 mm. desagüe                               </v>
          </cell>
          <cell r="C1928" t="str">
            <v xml:space="preserve"> u   </v>
          </cell>
          <cell r="D1928" t="str">
            <v>P79</v>
          </cell>
          <cell r="E1928">
            <v>56.548800000000007</v>
          </cell>
        </row>
        <row r="1929">
          <cell r="B1929" t="str">
            <v xml:space="preserve">Tee PVC 315 mm. desagüe                               </v>
          </cell>
          <cell r="C1929" t="str">
            <v xml:space="preserve"> u   </v>
          </cell>
          <cell r="D1929" t="str">
            <v>P79</v>
          </cell>
          <cell r="E1929">
            <v>84.84</v>
          </cell>
        </row>
        <row r="1930">
          <cell r="B1930" t="str">
            <v xml:space="preserve">Tee PVC CED 40 (p/presión) roscable   1/2"                   </v>
          </cell>
          <cell r="C1930" t="str">
            <v xml:space="preserve"> u   </v>
          </cell>
          <cell r="D1930" t="str">
            <v>P79</v>
          </cell>
          <cell r="E1930">
            <v>1.0640000000000001</v>
          </cell>
        </row>
        <row r="1931">
          <cell r="B1931" t="str">
            <v xml:space="preserve">Tee PVC CED 40 (p/presión) roscable   3/4"                   </v>
          </cell>
          <cell r="C1931" t="str">
            <v xml:space="preserve"> u   </v>
          </cell>
          <cell r="D1931" t="str">
            <v>P79</v>
          </cell>
          <cell r="E1931">
            <v>2.4640000000000004</v>
          </cell>
        </row>
        <row r="1932">
          <cell r="B1932" t="str">
            <v xml:space="preserve">Tee PVC CED 40 (p/presión) roscable 1 1/2"                   </v>
          </cell>
          <cell r="C1932" t="str">
            <v xml:space="preserve"> u   </v>
          </cell>
          <cell r="D1932" t="str">
            <v>P79</v>
          </cell>
          <cell r="E1932">
            <v>6.4736000000000011</v>
          </cell>
        </row>
        <row r="1933">
          <cell r="B1933" t="str">
            <v xml:space="preserve">Tee PVC CED 40 (p/presión) roscable 1 1/4"                   </v>
          </cell>
          <cell r="C1933" t="str">
            <v xml:space="preserve"> u   </v>
          </cell>
          <cell r="D1933" t="str">
            <v>P79</v>
          </cell>
          <cell r="E1933">
            <v>5.3760000000000003</v>
          </cell>
        </row>
        <row r="1934">
          <cell r="B1934" t="str">
            <v xml:space="preserve">Tee PVC CED 40 (p/presión) roscable 2"                   </v>
          </cell>
          <cell r="C1934" t="str">
            <v xml:space="preserve"> u   </v>
          </cell>
          <cell r="D1934" t="str">
            <v>P79</v>
          </cell>
          <cell r="E1934">
            <v>7.9968000000000004</v>
          </cell>
        </row>
        <row r="1935">
          <cell r="B1935" t="str">
            <v xml:space="preserve">Tee PVC CED 40(p/presión) roscable 1"                       </v>
          </cell>
          <cell r="C1935" t="str">
            <v xml:space="preserve"> u   </v>
          </cell>
          <cell r="D1935" t="str">
            <v>P79</v>
          </cell>
          <cell r="E1935">
            <v>3.8304000000000005</v>
          </cell>
        </row>
        <row r="1936">
          <cell r="B1936" t="str">
            <v>Tee reduct. 1 1/2" x 3/4" CU</v>
          </cell>
          <cell r="C1936" t="str">
            <v>u</v>
          </cell>
          <cell r="D1936" t="str">
            <v>P30</v>
          </cell>
          <cell r="E1936">
            <v>7.25</v>
          </cell>
        </row>
        <row r="1937">
          <cell r="B1937" t="str">
            <v>Tee reduct. 1 1/4" x 1/2" CU</v>
          </cell>
          <cell r="C1937" t="str">
            <v>u</v>
          </cell>
          <cell r="D1937" t="str">
            <v>P30</v>
          </cell>
          <cell r="E1937">
            <v>7.44</v>
          </cell>
        </row>
        <row r="1938">
          <cell r="B1938" t="str">
            <v>Tee reduct. 1 1/4" x 3/4" CU</v>
          </cell>
          <cell r="C1938" t="str">
            <v>u</v>
          </cell>
          <cell r="D1938" t="str">
            <v>P30</v>
          </cell>
          <cell r="E1938">
            <v>7.44</v>
          </cell>
        </row>
        <row r="1939">
          <cell r="B1939" t="str">
            <v>Tee reduct. 1" x 1/2" CU</v>
          </cell>
          <cell r="C1939" t="str">
            <v>u</v>
          </cell>
          <cell r="D1939" t="str">
            <v>P30</v>
          </cell>
          <cell r="E1939">
            <v>7.23</v>
          </cell>
        </row>
        <row r="1940">
          <cell r="B1940" t="str">
            <v>Tee reduct. 1" x 3/4" CU</v>
          </cell>
          <cell r="C1940" t="str">
            <v>u</v>
          </cell>
          <cell r="D1940" t="str">
            <v>P30</v>
          </cell>
          <cell r="E1940">
            <v>7.23</v>
          </cell>
        </row>
        <row r="1941">
          <cell r="B1941" t="str">
            <v>Tee reduct. 2" x 1/2" CU</v>
          </cell>
          <cell r="C1941" t="str">
            <v>u</v>
          </cell>
          <cell r="D1941" t="str">
            <v>P30</v>
          </cell>
          <cell r="E1941">
            <v>17.829999999999998</v>
          </cell>
        </row>
        <row r="1942">
          <cell r="B1942" t="str">
            <v>Tee reduct. 2" x 3/4" CU</v>
          </cell>
          <cell r="C1942" t="str">
            <v>u</v>
          </cell>
          <cell r="D1942" t="str">
            <v>P30</v>
          </cell>
          <cell r="E1942">
            <v>17.829999999999998</v>
          </cell>
        </row>
        <row r="1943">
          <cell r="B1943" t="str">
            <v>Tee reduct. 3/4" x 1/2" CU</v>
          </cell>
          <cell r="C1943" t="str">
            <v>u</v>
          </cell>
          <cell r="D1943" t="str">
            <v>P30</v>
          </cell>
          <cell r="E1943">
            <v>1.42</v>
          </cell>
        </row>
        <row r="1944">
          <cell r="B1944" t="str">
            <v xml:space="preserve">Teflón                                                </v>
          </cell>
          <cell r="C1944" t="str">
            <v xml:space="preserve"> 10m </v>
          </cell>
          <cell r="D1944" t="str">
            <v>P2</v>
          </cell>
          <cell r="E1944">
            <v>0.39200000000000002</v>
          </cell>
        </row>
        <row r="1945">
          <cell r="B1945" t="str">
            <v xml:space="preserve">Teja Classic brillante (neg,roj,ladrill,tabaco,español,verd)      </v>
          </cell>
          <cell r="C1945" t="str">
            <v>u</v>
          </cell>
          <cell r="D1945" t="str">
            <v>P38</v>
          </cell>
          <cell r="E1945">
            <v>0.77280000000000004</v>
          </cell>
        </row>
        <row r="1946">
          <cell r="B1946" t="str">
            <v xml:space="preserve">Teja Classic cerámico (negr,roj,lad,tabaco,español,verd)      </v>
          </cell>
          <cell r="C1946" t="str">
            <v>u</v>
          </cell>
          <cell r="D1946" t="str">
            <v>P38</v>
          </cell>
          <cell r="E1946">
            <v>0.64960000000000007</v>
          </cell>
        </row>
        <row r="1947">
          <cell r="B1947" t="str">
            <v xml:space="preserve">Teja Classic gris cemento </v>
          </cell>
          <cell r="C1947" t="str">
            <v>u</v>
          </cell>
          <cell r="D1947" t="str">
            <v>P38</v>
          </cell>
          <cell r="E1947">
            <v>0.53760000000000008</v>
          </cell>
        </row>
        <row r="1948">
          <cell r="B1948" t="str">
            <v xml:space="preserve">Teja Colonial brillante (neg,rojo,ladrillo,tab,español,verde)      </v>
          </cell>
          <cell r="C1948" t="str">
            <v>u</v>
          </cell>
          <cell r="D1948" t="str">
            <v>P38</v>
          </cell>
          <cell r="E1948">
            <v>0.84</v>
          </cell>
        </row>
        <row r="1949">
          <cell r="B1949" t="str">
            <v xml:space="preserve">Teja Colonial cerámico (neg,roj,ladrillo,tab,español,verde)      </v>
          </cell>
          <cell r="C1949" t="str">
            <v>u</v>
          </cell>
          <cell r="D1949" t="str">
            <v>P38</v>
          </cell>
          <cell r="E1949">
            <v>0.70560000000000012</v>
          </cell>
        </row>
        <row r="1950">
          <cell r="B1950" t="str">
            <v xml:space="preserve">Teja Colonial gris cemento </v>
          </cell>
          <cell r="C1950" t="str">
            <v>u</v>
          </cell>
          <cell r="D1950" t="str">
            <v>P38</v>
          </cell>
          <cell r="E1950">
            <v>0.52639999999999998</v>
          </cell>
        </row>
        <row r="1951">
          <cell r="B1951" t="str">
            <v>Teja de arcilla 15 x 30</v>
          </cell>
          <cell r="C1951" t="str">
            <v>u</v>
          </cell>
          <cell r="D1951" t="str">
            <v>P62</v>
          </cell>
          <cell r="E1951">
            <v>0.35840000000000005</v>
          </cell>
        </row>
        <row r="1952">
          <cell r="B1952" t="str">
            <v>Teja de barro</v>
          </cell>
          <cell r="C1952" t="str">
            <v>u</v>
          </cell>
          <cell r="D1952" t="str">
            <v>P62</v>
          </cell>
          <cell r="E1952">
            <v>0.22400000000000003</v>
          </cell>
        </row>
        <row r="1953">
          <cell r="B1953" t="str">
            <v>Tejas asfálticas "SHINGLES" p=10kg/m2 NEGRA</v>
          </cell>
          <cell r="C1953" t="str">
            <v xml:space="preserve"> m2  </v>
          </cell>
          <cell r="D1953" t="str">
            <v>P23</v>
          </cell>
          <cell r="E1953">
            <v>9.497600000000002</v>
          </cell>
        </row>
        <row r="1954">
          <cell r="B1954" t="str">
            <v>Tela verde aditivada a=1.35,1.65,2.10y3.10; L=100 m.</v>
          </cell>
          <cell r="C1954" t="str">
            <v>m2</v>
          </cell>
          <cell r="D1954" t="str">
            <v>P15</v>
          </cell>
          <cell r="E1954">
            <v>0.67200000000000004</v>
          </cell>
        </row>
        <row r="1955">
          <cell r="B1955" t="str">
            <v xml:space="preserve">Telefonico paralelo 2 x 22 EKUA </v>
          </cell>
          <cell r="C1955" t="str">
            <v>m</v>
          </cell>
          <cell r="D1955" t="str">
            <v>P108</v>
          </cell>
          <cell r="E1955">
            <v>0.13753600000000002</v>
          </cell>
        </row>
        <row r="1956">
          <cell r="B1956" t="str">
            <v>Tensar - BX 1100 geomallas</v>
          </cell>
          <cell r="C1956" t="str">
            <v>m2</v>
          </cell>
          <cell r="D1956" t="str">
            <v>P78</v>
          </cell>
          <cell r="E1956">
            <v>3.0576000000000003</v>
          </cell>
        </row>
        <row r="1957">
          <cell r="B1957" t="str">
            <v>Tensar - BX 1610 geomallas</v>
          </cell>
          <cell r="C1957" t="str">
            <v>m2</v>
          </cell>
          <cell r="D1957" t="str">
            <v>P78</v>
          </cell>
          <cell r="E1957">
            <v>4.3680000000000003</v>
          </cell>
        </row>
        <row r="1958">
          <cell r="B1958" t="str">
            <v>Tensar - UX 1500 HS geomallas</v>
          </cell>
          <cell r="C1958" t="str">
            <v>m2</v>
          </cell>
          <cell r="D1958" t="str">
            <v>P78</v>
          </cell>
          <cell r="E1958">
            <v>10.5616</v>
          </cell>
        </row>
        <row r="1959">
          <cell r="B1959" t="str">
            <v>Tensar - UX 1500 SB geomallas</v>
          </cell>
          <cell r="C1959" t="str">
            <v>m2</v>
          </cell>
          <cell r="D1959" t="str">
            <v>P78</v>
          </cell>
          <cell r="E1959">
            <v>8.5344000000000015</v>
          </cell>
        </row>
        <row r="1960">
          <cell r="B1960" t="str">
            <v>Terminal de guardavia</v>
          </cell>
          <cell r="C1960" t="str">
            <v xml:space="preserve"> u   </v>
          </cell>
          <cell r="D1960" t="str">
            <v>P70</v>
          </cell>
          <cell r="E1960">
            <v>23.520000000000003</v>
          </cell>
        </row>
        <row r="1961">
          <cell r="B1961" t="str">
            <v xml:space="preserve">Termómetro para sauna                                 </v>
          </cell>
          <cell r="C1961" t="str">
            <v xml:space="preserve"> u   </v>
          </cell>
          <cell r="D1961" t="str">
            <v>P2</v>
          </cell>
          <cell r="E1961">
            <v>43.680000000000007</v>
          </cell>
        </row>
        <row r="1962">
          <cell r="B1962" t="str">
            <v xml:space="preserve">THHN 2 AWG 7 hilos </v>
          </cell>
          <cell r="C1962" t="str">
            <v>m</v>
          </cell>
          <cell r="D1962" t="str">
            <v>P108</v>
          </cell>
          <cell r="E1962">
            <v>3.1200960000000002</v>
          </cell>
        </row>
        <row r="1963">
          <cell r="B1963" t="str">
            <v xml:space="preserve">THHN 4 AWG 7 hilos </v>
          </cell>
          <cell r="C1963" t="str">
            <v>m</v>
          </cell>
          <cell r="D1963" t="str">
            <v>P108</v>
          </cell>
          <cell r="E1963">
            <v>2.0027840000000001</v>
          </cell>
        </row>
        <row r="1964">
          <cell r="B1964" t="str">
            <v xml:space="preserve">THHN 6 AWG 7 hilos </v>
          </cell>
          <cell r="C1964" t="str">
            <v>m</v>
          </cell>
          <cell r="D1964" t="str">
            <v>P108</v>
          </cell>
          <cell r="E1964">
            <v>1.2587680000000001</v>
          </cell>
        </row>
        <row r="1965">
          <cell r="B1965" t="str">
            <v xml:space="preserve">THHN 8 AWG 7 hilos </v>
          </cell>
          <cell r="C1965" t="str">
            <v>m</v>
          </cell>
          <cell r="D1965" t="str">
            <v>P108</v>
          </cell>
          <cell r="E1965">
            <v>0.81401600000000007</v>
          </cell>
        </row>
        <row r="1966">
          <cell r="B1966" t="str">
            <v xml:space="preserve">Thinner comercial (DILUYENTE TECNI THIÑER LACA)                                    </v>
          </cell>
          <cell r="C1966" t="str">
            <v>4000 cc</v>
          </cell>
          <cell r="D1966" t="str">
            <v>P60</v>
          </cell>
          <cell r="E1966">
            <v>10.51</v>
          </cell>
        </row>
        <row r="1967">
          <cell r="B1967" t="str">
            <v>Tina Cristal VI (155x79x42) (LINEA PLASMADE) (MARMOL CULTIVADO)</v>
          </cell>
          <cell r="C1967" t="str">
            <v xml:space="preserve"> u   </v>
          </cell>
          <cell r="D1967" t="str">
            <v>P13</v>
          </cell>
          <cell r="E1967">
            <v>189.6</v>
          </cell>
        </row>
        <row r="1968">
          <cell r="B1968" t="str">
            <v>Tina Diamante X (184X107X49) (LINEA PLASMADE) (MARMOL CULTIVADO)</v>
          </cell>
          <cell r="C1968" t="str">
            <v xml:space="preserve"> u   </v>
          </cell>
          <cell r="D1968" t="str">
            <v>P13</v>
          </cell>
          <cell r="E1968">
            <v>512.9</v>
          </cell>
        </row>
        <row r="1969">
          <cell r="B1969" t="str">
            <v>Tina Edilizia 1.5x0.7 Blanco</v>
          </cell>
          <cell r="C1969" t="str">
            <v xml:space="preserve"> u   </v>
          </cell>
          <cell r="D1969" t="str">
            <v>P39</v>
          </cell>
          <cell r="E1969">
            <v>113.03040000000001</v>
          </cell>
        </row>
        <row r="1970">
          <cell r="B1970" t="str">
            <v>Tina Edilizia 1.7x0.7 Blanco</v>
          </cell>
          <cell r="C1970" t="str">
            <v xml:space="preserve"> u   </v>
          </cell>
          <cell r="D1970" t="str">
            <v>P39</v>
          </cell>
          <cell r="E1970">
            <v>123.84960000000001</v>
          </cell>
        </row>
        <row r="1971">
          <cell r="B1971" t="str">
            <v>Tina hidromasaje Andiamo blanco, suave, fuerte</v>
          </cell>
          <cell r="C1971" t="str">
            <v xml:space="preserve"> u   </v>
          </cell>
          <cell r="D1971" t="str">
            <v>P39</v>
          </cell>
          <cell r="E1971">
            <v>1390.5920000000001</v>
          </cell>
        </row>
        <row r="1972">
          <cell r="B1972" t="str">
            <v>Tina hidromasaje Aspen blanco, suave, fuerte</v>
          </cell>
          <cell r="C1972" t="str">
            <v xml:space="preserve"> u   </v>
          </cell>
          <cell r="D1972" t="str">
            <v>P39</v>
          </cell>
          <cell r="E1972">
            <v>1208.1664000000001</v>
          </cell>
        </row>
        <row r="1973">
          <cell r="B1973" t="str">
            <v>Tina hidromasaje Avalon blanco, suave, fuerte</v>
          </cell>
          <cell r="C1973" t="str">
            <v xml:space="preserve"> u   </v>
          </cell>
          <cell r="D1973" t="str">
            <v>P39</v>
          </cell>
          <cell r="E1973">
            <v>1292.7824000000001</v>
          </cell>
        </row>
        <row r="1974">
          <cell r="B1974" t="str">
            <v>Tina hidromasaje Davanti blanco, suave, fuerte</v>
          </cell>
          <cell r="C1974" t="str">
            <v xml:space="preserve"> u   </v>
          </cell>
          <cell r="D1974" t="str">
            <v>P39</v>
          </cell>
          <cell r="E1974">
            <v>1213.2512000000002</v>
          </cell>
        </row>
        <row r="1975">
          <cell r="B1975" t="str">
            <v>Tina Jade XII (168x168x50) (LINEA PLASMADE) (MARMOL CULTIVADO)</v>
          </cell>
          <cell r="C1975" t="str">
            <v xml:space="preserve"> u   </v>
          </cell>
          <cell r="D1975" t="str">
            <v>P13</v>
          </cell>
          <cell r="E1975">
            <v>589.1</v>
          </cell>
        </row>
        <row r="1976">
          <cell r="B1976" t="str">
            <v>Tina Mark VIII  (186x91x48) (LINEA PLASMADE) (MARMOL CULTIVADO)</v>
          </cell>
          <cell r="C1976" t="str">
            <v xml:space="preserve"> u   </v>
          </cell>
          <cell r="D1976" t="str">
            <v>P13</v>
          </cell>
          <cell r="E1976">
            <v>433.8</v>
          </cell>
        </row>
        <row r="1977">
          <cell r="B1977" t="str">
            <v>Tina Opalo IX (177x118x52)(LINEA PLASMADE) (MARMOL CULTIVADO)</v>
          </cell>
          <cell r="C1977" t="str">
            <v xml:space="preserve"> u   </v>
          </cell>
          <cell r="D1977" t="str">
            <v>P13</v>
          </cell>
          <cell r="E1977">
            <v>451.9</v>
          </cell>
        </row>
        <row r="1978">
          <cell r="B1978" t="str">
            <v>Tina Principe (122x76x40) (LINEA PLASMADE) (MARMOL CULTIVADO)</v>
          </cell>
          <cell r="C1978" t="str">
            <v xml:space="preserve"> u   </v>
          </cell>
          <cell r="D1978" t="str">
            <v>P13</v>
          </cell>
          <cell r="E1978">
            <v>177.5</v>
          </cell>
        </row>
        <row r="1979">
          <cell r="B1979" t="str">
            <v>Tina Ruby VII (155x92x42) (LINEA PLASMADE) (MARMOL CULTIVADO)</v>
          </cell>
          <cell r="C1979" t="str">
            <v xml:space="preserve"> u   </v>
          </cell>
          <cell r="D1979" t="str">
            <v>P13</v>
          </cell>
          <cell r="E1979">
            <v>238</v>
          </cell>
        </row>
        <row r="1980">
          <cell r="B1980" t="str">
            <v>Tineta esquinera (106x106x10) (LINEA PLASMADE) (MARMOL CULTIVADO)</v>
          </cell>
          <cell r="C1980" t="str">
            <v xml:space="preserve"> u   </v>
          </cell>
          <cell r="D1980" t="str">
            <v>P13</v>
          </cell>
          <cell r="E1980">
            <v>127.1</v>
          </cell>
        </row>
        <row r="1981">
          <cell r="B1981" t="str">
            <v>Tineta Mark I (92x92x11) (LINEA PLASMADE) (MARMOL CULTIVADO)</v>
          </cell>
          <cell r="C1981" t="str">
            <v xml:space="preserve"> u   </v>
          </cell>
          <cell r="D1981" t="str">
            <v>P13</v>
          </cell>
          <cell r="E1981">
            <v>84.7</v>
          </cell>
        </row>
        <row r="1982">
          <cell r="B1982" t="str">
            <v>Tineta Mark II (92X92x20) (LINEA PLASMADE) (MARMOL CULTIVADO)</v>
          </cell>
          <cell r="C1982" t="str">
            <v xml:space="preserve"> u   </v>
          </cell>
          <cell r="D1982" t="str">
            <v>P13</v>
          </cell>
          <cell r="E1982">
            <v>121.1</v>
          </cell>
        </row>
        <row r="1983">
          <cell r="B1983" t="str">
            <v>Tineta Mark III (120x120x20) (LINEA PLASMADE) (MARMOL CULTIVADO)</v>
          </cell>
          <cell r="C1983" t="str">
            <v xml:space="preserve"> u   </v>
          </cell>
          <cell r="D1983" t="str">
            <v>P13</v>
          </cell>
          <cell r="E1983">
            <v>127.1</v>
          </cell>
        </row>
        <row r="1984">
          <cell r="B1984" t="str">
            <v>Tinta de madera UNITINTE</v>
          </cell>
          <cell r="C1984" t="str">
            <v>1000 cc</v>
          </cell>
          <cell r="D1984" t="str">
            <v>P75</v>
          </cell>
          <cell r="E1984">
            <v>5.8240000000000007</v>
          </cell>
        </row>
        <row r="1985">
          <cell r="B1985" t="str">
            <v>TIPO 1 canal rectAi=46X51XHi=39X L=50 210 Kg/cm2</v>
          </cell>
          <cell r="C1985" t="str">
            <v xml:space="preserve"> u   </v>
          </cell>
          <cell r="D1985" t="str">
            <v>P14</v>
          </cell>
          <cell r="E1985">
            <v>4.3680000000000003</v>
          </cell>
        </row>
        <row r="1986">
          <cell r="B1986" t="str">
            <v>Tipo empernable MP-100 d = 0.80 m.e=1.5mm A=0.5m2(galv.)</v>
          </cell>
          <cell r="C1986" t="str">
            <v xml:space="preserve"> m   </v>
          </cell>
          <cell r="D1986" t="str">
            <v>P70</v>
          </cell>
          <cell r="E1986">
            <v>110.88000000000001</v>
          </cell>
        </row>
        <row r="1987">
          <cell r="B1987" t="str">
            <v>Tipo empernable MP-100 d = 1.00 m.e=1.5mm,A=0.79m2 (galv.)</v>
          </cell>
          <cell r="C1987" t="str">
            <v xml:space="preserve"> m   </v>
          </cell>
          <cell r="D1987" t="str">
            <v>P70</v>
          </cell>
          <cell r="E1987">
            <v>140</v>
          </cell>
        </row>
        <row r="1988">
          <cell r="B1988" t="str">
            <v>Tipo empernable MP-100 d = 1.00 m.e=2.0mm,A=0.79m2 (galv.)</v>
          </cell>
          <cell r="C1988" t="str">
            <v xml:space="preserve"> m   </v>
          </cell>
          <cell r="D1988" t="str">
            <v>P70</v>
          </cell>
          <cell r="E1988">
            <v>169.12</v>
          </cell>
        </row>
        <row r="1989">
          <cell r="B1989" t="str">
            <v>Tipo empernable MP-100 d = 1.20 m.e=1.5mm,A=1.13m2 (galv.)</v>
          </cell>
          <cell r="C1989" t="str">
            <v xml:space="preserve"> m   </v>
          </cell>
          <cell r="D1989" t="str">
            <v>P70</v>
          </cell>
          <cell r="E1989">
            <v>164.64000000000001</v>
          </cell>
        </row>
        <row r="1990">
          <cell r="B1990" t="str">
            <v>Tipo empernable MP-100 d = 1.20 m.e=2.0mm,A=1.13m2 (galv.)</v>
          </cell>
          <cell r="C1990" t="str">
            <v xml:space="preserve"> m   </v>
          </cell>
          <cell r="D1990" t="str">
            <v>P70</v>
          </cell>
          <cell r="E1990">
            <v>198.24</v>
          </cell>
        </row>
        <row r="1991">
          <cell r="B1991" t="str">
            <v>Tipo empernable MP-100 d = 1.20 m.e=2.5mm,A=1.13m2 (galv.)</v>
          </cell>
          <cell r="C1991" t="str">
            <v xml:space="preserve"> m   </v>
          </cell>
          <cell r="D1991" t="str">
            <v>P70</v>
          </cell>
          <cell r="E1991">
            <v>243.04000000000002</v>
          </cell>
        </row>
        <row r="1992">
          <cell r="B1992" t="str">
            <v>Tipo empernable MP-100 d = 1.50 m.e=2.5mm,A=1.77 m2 (galv.)</v>
          </cell>
          <cell r="C1992" t="str">
            <v xml:space="preserve"> m   </v>
          </cell>
          <cell r="D1992" t="str">
            <v>P70</v>
          </cell>
          <cell r="E1992">
            <v>300.16000000000003</v>
          </cell>
        </row>
        <row r="1993">
          <cell r="B1993" t="str">
            <v>Tipo empernable MP-100 d = 1.50 m.e=3.5mm,A=1.77 m2 (galv.)</v>
          </cell>
          <cell r="C1993" t="str">
            <v xml:space="preserve"> m   </v>
          </cell>
          <cell r="D1993" t="str">
            <v>P70</v>
          </cell>
          <cell r="E1993">
            <v>414.40000000000003</v>
          </cell>
        </row>
        <row r="1994">
          <cell r="B1994" t="str">
            <v>Tipo empernable MP-100 d = 1.80 m.e=2.5mm,A=2.54m2 (galv.)</v>
          </cell>
          <cell r="C1994" t="str">
            <v xml:space="preserve"> m   </v>
          </cell>
          <cell r="D1994" t="str">
            <v>P70</v>
          </cell>
          <cell r="E1994">
            <v>357.28000000000003</v>
          </cell>
        </row>
        <row r="1995">
          <cell r="B1995" t="str">
            <v>Tipo empernable MP-100 d = 1.80 m.e=3.5mm,A=2.54 m2 (galv.)</v>
          </cell>
          <cell r="C1995" t="str">
            <v xml:space="preserve"> m   </v>
          </cell>
          <cell r="D1995" t="str">
            <v>P70</v>
          </cell>
          <cell r="E1995">
            <v>495.04</v>
          </cell>
        </row>
        <row r="1996">
          <cell r="B1996" t="str">
            <v>Tipo empernable MP-100 d = 2.40 m.e=3.5mm ,A=4.52 m2 (galv.)</v>
          </cell>
          <cell r="C1996" t="str">
            <v xml:space="preserve"> m   </v>
          </cell>
          <cell r="D1996" t="str">
            <v>P70</v>
          </cell>
          <cell r="E1996">
            <v>661.92000000000007</v>
          </cell>
        </row>
        <row r="1997">
          <cell r="B1997" t="str">
            <v>Tira 2.00 cm x 2.50 mts</v>
          </cell>
          <cell r="C1997" t="str">
            <v xml:space="preserve"> u   </v>
          </cell>
          <cell r="D1997" t="str">
            <v>P24</v>
          </cell>
          <cell r="E1997">
            <v>0.22400000000000003</v>
          </cell>
        </row>
        <row r="1998">
          <cell r="B1998" t="str">
            <v>Tira 2.50 cm x 2.50 mts</v>
          </cell>
          <cell r="C1998" t="str">
            <v>u</v>
          </cell>
          <cell r="D1998" t="str">
            <v>P24</v>
          </cell>
          <cell r="E1998">
            <v>0.22400000000000003</v>
          </cell>
        </row>
        <row r="1999">
          <cell r="B1999" t="str">
            <v>Tira de eucalipto 2.5x2x250 (cm)</v>
          </cell>
          <cell r="C1999" t="str">
            <v>u</v>
          </cell>
          <cell r="D1999" t="str">
            <v>P24</v>
          </cell>
          <cell r="E1999">
            <v>0.22400000000000003</v>
          </cell>
        </row>
        <row r="2000">
          <cell r="B2000" t="str">
            <v xml:space="preserve">Tiras  de  eucalipto  2.5x2x250 (cm) rústica          </v>
          </cell>
          <cell r="C2000" t="str">
            <v xml:space="preserve"> u   </v>
          </cell>
          <cell r="D2000" t="str">
            <v>P58</v>
          </cell>
          <cell r="E2000">
            <v>0.38080000000000008</v>
          </cell>
        </row>
        <row r="2001">
          <cell r="B2001" t="str">
            <v>Toma doble polarizado blanco c/placa LEV.</v>
          </cell>
          <cell r="C2001" t="str">
            <v xml:space="preserve"> u   </v>
          </cell>
          <cell r="D2001" t="str">
            <v>P68</v>
          </cell>
          <cell r="E2001">
            <v>2.0160000000000005</v>
          </cell>
        </row>
        <row r="2002">
          <cell r="B2002" t="str">
            <v>Toma teléfono 4H PLUF. VETO c/placa</v>
          </cell>
          <cell r="C2002" t="str">
            <v xml:space="preserve"> u   </v>
          </cell>
          <cell r="D2002" t="str">
            <v>P68</v>
          </cell>
          <cell r="E2002">
            <v>2.5312000000000001</v>
          </cell>
        </row>
        <row r="2003">
          <cell r="B2003" t="str">
            <v>Toma TV Coaxial VETO c/placa</v>
          </cell>
          <cell r="C2003" t="str">
            <v xml:space="preserve"> u   </v>
          </cell>
          <cell r="D2003" t="str">
            <v>P68</v>
          </cell>
          <cell r="E2003">
            <v>1.7024000000000001</v>
          </cell>
        </row>
        <row r="2004">
          <cell r="B2004" t="str">
            <v xml:space="preserve">Tomas de incorporación   1"                           </v>
          </cell>
          <cell r="C2004" t="str">
            <v xml:space="preserve"> u   </v>
          </cell>
          <cell r="D2004" t="str">
            <v>P2</v>
          </cell>
          <cell r="E2004">
            <v>7.2800000000000011</v>
          </cell>
        </row>
        <row r="2005">
          <cell r="B2005" t="str">
            <v xml:space="preserve">Tomas de incorporación 1/2"                           </v>
          </cell>
          <cell r="C2005" t="str">
            <v xml:space="preserve"> u   </v>
          </cell>
          <cell r="D2005" t="str">
            <v>P2</v>
          </cell>
          <cell r="E2005">
            <v>5.3760000000000003</v>
          </cell>
        </row>
        <row r="2006">
          <cell r="B2006" t="str">
            <v xml:space="preserve">Tomas de incorporación 3/4"                           </v>
          </cell>
          <cell r="C2006" t="str">
            <v xml:space="preserve"> u   </v>
          </cell>
          <cell r="D2006" t="str">
            <v>P2</v>
          </cell>
          <cell r="E2006">
            <v>5.8240000000000007</v>
          </cell>
        </row>
        <row r="2007">
          <cell r="B2007" t="str">
            <v>Tool galvanizado 0.45 mm (2.44x1.22)</v>
          </cell>
          <cell r="C2007" t="str">
            <v>u</v>
          </cell>
          <cell r="D2007" t="str">
            <v>P84</v>
          </cell>
          <cell r="E2007">
            <v>9.3903040000000004</v>
          </cell>
        </row>
        <row r="2008">
          <cell r="B2008" t="str">
            <v>Tool galvanizado 0.70 mm (2.44x1.22)</v>
          </cell>
          <cell r="C2008" t="str">
            <v>u</v>
          </cell>
          <cell r="D2008" t="str">
            <v>P84</v>
          </cell>
          <cell r="E2008">
            <v>13.935488000000001</v>
          </cell>
        </row>
        <row r="2009">
          <cell r="B2009" t="str">
            <v>Tool galvanizado 1.10 mm (2.44x1.22)</v>
          </cell>
          <cell r="C2009" t="str">
            <v>u</v>
          </cell>
          <cell r="D2009" t="str">
            <v>P84</v>
          </cell>
          <cell r="E2009">
            <v>31.112591999999999</v>
          </cell>
        </row>
        <row r="2010">
          <cell r="B2010" t="str">
            <v>Tool galvanizado 1.40 mm (2.44x1.22)</v>
          </cell>
          <cell r="C2010" t="str">
            <v>u</v>
          </cell>
          <cell r="D2010" t="str">
            <v>P84</v>
          </cell>
          <cell r="E2010">
            <v>41.022016000000001</v>
          </cell>
        </row>
        <row r="2011">
          <cell r="B2011" t="str">
            <v>Tool L/C 3 (2.44x1.22)</v>
          </cell>
          <cell r="C2011" t="str">
            <v>u</v>
          </cell>
          <cell r="D2011" t="str">
            <v>P84</v>
          </cell>
          <cell r="E2011">
            <v>39.153184000000003</v>
          </cell>
        </row>
        <row r="2012">
          <cell r="B2012" t="str">
            <v>Tool L/C 5 (2.44x1.22)</v>
          </cell>
          <cell r="C2012" t="str">
            <v>u</v>
          </cell>
          <cell r="D2012" t="str">
            <v>P84</v>
          </cell>
          <cell r="E2012">
            <v>65.247616000000008</v>
          </cell>
        </row>
        <row r="2013">
          <cell r="B2013" t="str">
            <v>Tool L/F 0.50 (2.44x1.22)</v>
          </cell>
          <cell r="C2013" t="str">
            <v>u</v>
          </cell>
          <cell r="D2013" t="str">
            <v>P84</v>
          </cell>
          <cell r="E2013">
            <v>8.0636640000000011</v>
          </cell>
        </row>
        <row r="2014">
          <cell r="B2014" t="str">
            <v>Tool L/F 0.70 (2.44x1.22)</v>
          </cell>
          <cell r="C2014" t="str">
            <v>u</v>
          </cell>
          <cell r="D2014" t="str">
            <v>P84</v>
          </cell>
          <cell r="E2014">
            <v>10.728480000000001</v>
          </cell>
        </row>
        <row r="2015">
          <cell r="B2015" t="str">
            <v>Tool L/F 0.90 (2.44x1.22)</v>
          </cell>
          <cell r="C2015" t="str">
            <v>u</v>
          </cell>
          <cell r="D2015" t="str">
            <v>P84</v>
          </cell>
          <cell r="E2015">
            <v>13.474048</v>
          </cell>
        </row>
        <row r="2016">
          <cell r="B2016" t="str">
            <v>Tool L/F 1.10 (2.44x1.22)</v>
          </cell>
          <cell r="C2016" t="str">
            <v>u</v>
          </cell>
          <cell r="D2016" t="str">
            <v>P84</v>
          </cell>
          <cell r="E2016">
            <v>16.219615999999998</v>
          </cell>
        </row>
        <row r="2017">
          <cell r="B2017" t="str">
            <v>Tool L/F 1.40 (2.44x1.22)</v>
          </cell>
          <cell r="C2017" t="str">
            <v>u</v>
          </cell>
          <cell r="D2017" t="str">
            <v>P84</v>
          </cell>
          <cell r="E2017">
            <v>20.337968</v>
          </cell>
        </row>
        <row r="2018">
          <cell r="B2018" t="str">
            <v>TP 10 t.poroso R=15, r=10, e=5, long=50  180Kg/cm2</v>
          </cell>
          <cell r="C2018" t="str">
            <v>u</v>
          </cell>
          <cell r="D2018" t="str">
            <v>P14</v>
          </cell>
          <cell r="E2018">
            <v>2.1840000000000002</v>
          </cell>
        </row>
        <row r="2019">
          <cell r="B2019" t="str">
            <v>TP 15 t.poroso R=15, r=10, e=5, long=50  180Kg/cm2</v>
          </cell>
          <cell r="C2019" t="str">
            <v>u</v>
          </cell>
          <cell r="D2019" t="str">
            <v>P14</v>
          </cell>
          <cell r="E2019">
            <v>3.08</v>
          </cell>
        </row>
        <row r="2020">
          <cell r="B2020" t="str">
            <v>TP 20 t.poroso R=15, r=10, e=5, long=50  180Kg/cm2</v>
          </cell>
          <cell r="C2020" t="str">
            <v>u</v>
          </cell>
          <cell r="D2020" t="str">
            <v>P14</v>
          </cell>
          <cell r="E2020">
            <v>6.7760000000000007</v>
          </cell>
        </row>
        <row r="2021">
          <cell r="B2021" t="str">
            <v>Tractor corta cesped LT151</v>
          </cell>
          <cell r="C2021" t="str">
            <v>u</v>
          </cell>
          <cell r="D2021" t="str">
            <v>P97</v>
          </cell>
          <cell r="E2021">
            <v>2706.4800000000005</v>
          </cell>
        </row>
        <row r="2022">
          <cell r="B2022" t="str">
            <v>Transformador Monofasico 15 Kva</v>
          </cell>
          <cell r="C2022" t="str">
            <v>u</v>
          </cell>
          <cell r="E2022">
            <v>1540</v>
          </cell>
        </row>
        <row r="2023">
          <cell r="B2023" t="str">
            <v>Tramites Municipales</v>
          </cell>
          <cell r="C2023" t="str">
            <v>global</v>
          </cell>
          <cell r="E2023">
            <v>180</v>
          </cell>
        </row>
        <row r="2024">
          <cell r="B2024" t="str">
            <v>Transporte</v>
          </cell>
          <cell r="C2024" t="str">
            <v xml:space="preserve"> m3  </v>
          </cell>
          <cell r="D2024" t="str">
            <v>P51</v>
          </cell>
          <cell r="E2024">
            <v>20</v>
          </cell>
        </row>
        <row r="2025">
          <cell r="B2025" t="str">
            <v>TransporteSan Ant. De Pich. a Valles de Quito</v>
          </cell>
          <cell r="C2025" t="str">
            <v>m3</v>
          </cell>
          <cell r="D2025" t="str">
            <v>P8</v>
          </cell>
          <cell r="E2025">
            <v>6.7200000000000006</v>
          </cell>
        </row>
        <row r="2026">
          <cell r="B2026" t="str">
            <v>TransporteSan Ant. De Pich. al Sector chillogallo hacia el sur</v>
          </cell>
          <cell r="C2026" t="str">
            <v>m3</v>
          </cell>
          <cell r="D2026" t="str">
            <v>P8</v>
          </cell>
          <cell r="E2026">
            <v>6.7200000000000006</v>
          </cell>
        </row>
        <row r="2027">
          <cell r="B2027" t="str">
            <v>TransporteSan Ant. De Pich. al Sector Norte</v>
          </cell>
          <cell r="C2027" t="str">
            <v>m3</v>
          </cell>
          <cell r="D2027" t="str">
            <v>P8</v>
          </cell>
          <cell r="E2027">
            <v>4.4800000000000004</v>
          </cell>
        </row>
        <row r="2028">
          <cell r="B2028" t="str">
            <v>TransporteSan Ant. De Pich. al Sector Pusuqui hacia el norte</v>
          </cell>
          <cell r="C2028" t="str">
            <v>m3</v>
          </cell>
          <cell r="D2028" t="str">
            <v>P8</v>
          </cell>
          <cell r="E2028">
            <v>3.3600000000000003</v>
          </cell>
        </row>
        <row r="2029">
          <cell r="B2029" t="str">
            <v>TransporteSan Ant. De Pich. all Sector centro y sur</v>
          </cell>
          <cell r="C2029" t="str">
            <v>m3</v>
          </cell>
          <cell r="D2029" t="str">
            <v>P8</v>
          </cell>
          <cell r="E2029">
            <v>5.6000000000000005</v>
          </cell>
        </row>
        <row r="2030">
          <cell r="B2030" t="str">
            <v>Tronzadora 375K</v>
          </cell>
          <cell r="C2030" t="str">
            <v>u</v>
          </cell>
          <cell r="D2030" t="str">
            <v>P97</v>
          </cell>
          <cell r="E2030">
            <v>1013.4880000000001</v>
          </cell>
        </row>
        <row r="2031">
          <cell r="B2031" t="str">
            <v>Tub. 1" POLIPROPILENO roscab. L. DORADA ag. cal. 1"</v>
          </cell>
          <cell r="C2031" t="str">
            <v xml:space="preserve"> 6m  </v>
          </cell>
          <cell r="D2031" t="str">
            <v>P79</v>
          </cell>
          <cell r="E2031">
            <v>18.2224</v>
          </cell>
        </row>
        <row r="2032">
          <cell r="B2032" t="str">
            <v>Tub. 3/4"POLIPROPILENO roscab L. DORADA ag. cal. 3/4"</v>
          </cell>
          <cell r="C2032" t="str">
            <v xml:space="preserve"> 6m  </v>
          </cell>
          <cell r="D2032" t="str">
            <v>P79</v>
          </cell>
          <cell r="E2032">
            <v>11.603200000000001</v>
          </cell>
        </row>
        <row r="2033">
          <cell r="B2033" t="str">
            <v>Tub.1/2" POLIPROPILENO roscab L. DORADA ag.cal. 1/2"</v>
          </cell>
          <cell r="C2033" t="str">
            <v xml:space="preserve"> 6m  </v>
          </cell>
          <cell r="D2033" t="str">
            <v>P79</v>
          </cell>
          <cell r="E2033">
            <v>7.4592000000000009</v>
          </cell>
        </row>
        <row r="2034">
          <cell r="B2034" t="str">
            <v>Tubería 160mm PVC corruga DRENAJE SUBTERRAN  160mm</v>
          </cell>
          <cell r="C2034" t="str">
            <v xml:space="preserve"> m   </v>
          </cell>
          <cell r="D2034" t="str">
            <v>P79</v>
          </cell>
          <cell r="E2034">
            <v>5.6000000000000005</v>
          </cell>
        </row>
        <row r="2035">
          <cell r="B2035" t="str">
            <v xml:space="preserve">Tubería galvanizada 2 1/2" x 6.4m  ASTM               </v>
          </cell>
          <cell r="C2035" t="str">
            <v xml:space="preserve"> u   </v>
          </cell>
          <cell r="D2035" t="str">
            <v>P30</v>
          </cell>
          <cell r="E2035">
            <v>162.49</v>
          </cell>
        </row>
        <row r="2036">
          <cell r="B2036" t="str">
            <v xml:space="preserve">Tubería galvanizada 2 1/2" x 6m. ISO II 3.2MM               </v>
          </cell>
          <cell r="C2036" t="str">
            <v xml:space="preserve"> u   </v>
          </cell>
          <cell r="D2036" t="str">
            <v>P96</v>
          </cell>
          <cell r="E2036">
            <v>76.260800000000017</v>
          </cell>
        </row>
        <row r="2037">
          <cell r="B2037" t="str">
            <v xml:space="preserve">Tubería galvanizada 2" x 6m.   ASTM                   </v>
          </cell>
          <cell r="C2037" t="str">
            <v xml:space="preserve"> u   </v>
          </cell>
          <cell r="D2037" t="str">
            <v>P30</v>
          </cell>
          <cell r="E2037">
            <v>100.03</v>
          </cell>
        </row>
        <row r="2038">
          <cell r="B2038" t="str">
            <v xml:space="preserve">Tubería galvanizada 3" x 6m  ISO II  3.2mm                 </v>
          </cell>
          <cell r="C2038" t="str">
            <v xml:space="preserve"> u   </v>
          </cell>
          <cell r="D2038" t="str">
            <v>P96</v>
          </cell>
          <cell r="E2038">
            <v>88.984000000000009</v>
          </cell>
        </row>
        <row r="2039">
          <cell r="B2039" t="str">
            <v xml:space="preserve">Tubería galvanizada 4" x 6m. ISO II  3.6MM                 </v>
          </cell>
          <cell r="C2039" t="str">
            <v xml:space="preserve"> u   </v>
          </cell>
          <cell r="D2039" t="str">
            <v>P96</v>
          </cell>
          <cell r="E2039">
            <v>129.10240000000002</v>
          </cell>
        </row>
        <row r="2040">
          <cell r="B2040" t="str">
            <v xml:space="preserve">Tubería Hidrotubo PVC (presión roscable) 1"                             </v>
          </cell>
          <cell r="C2040" t="str">
            <v xml:space="preserve"> 6m  </v>
          </cell>
          <cell r="D2040" t="str">
            <v>P46</v>
          </cell>
          <cell r="E2040">
            <v>11.065600000000002</v>
          </cell>
        </row>
        <row r="2041">
          <cell r="B2041" t="str">
            <v xml:space="preserve">Tubería Hidrotubo PVC (presión roscable) 1/2"                             </v>
          </cell>
          <cell r="C2041" t="str">
            <v xml:space="preserve"> 6m  </v>
          </cell>
          <cell r="D2041" t="str">
            <v>P46</v>
          </cell>
          <cell r="E2041">
            <v>4.2448000000000006</v>
          </cell>
        </row>
        <row r="2042">
          <cell r="B2042" t="str">
            <v xml:space="preserve">Tubería Hidrotubo PVC (presión roscable) 11/2"                             </v>
          </cell>
          <cell r="C2042" t="str">
            <v xml:space="preserve"> 6m  </v>
          </cell>
          <cell r="D2042" t="str">
            <v>P46</v>
          </cell>
          <cell r="E2042">
            <v>20.305600000000002</v>
          </cell>
        </row>
        <row r="2043">
          <cell r="B2043" t="str">
            <v xml:space="preserve">Tubería Hidrotubo PVC (presión roscable) 11/4"                             </v>
          </cell>
          <cell r="C2043" t="str">
            <v xml:space="preserve"> 6m  </v>
          </cell>
          <cell r="D2043" t="str">
            <v>P46</v>
          </cell>
          <cell r="E2043">
            <v>16.923200000000001</v>
          </cell>
        </row>
        <row r="2044">
          <cell r="B2044" t="str">
            <v xml:space="preserve">Tubería Hidrotubo PVC (presión roscable) 2"                             </v>
          </cell>
          <cell r="C2044" t="str">
            <v xml:space="preserve"> 6m  </v>
          </cell>
          <cell r="D2044" t="str">
            <v>P46</v>
          </cell>
          <cell r="E2044">
            <v>23.027200000000001</v>
          </cell>
        </row>
        <row r="2045">
          <cell r="B2045" t="str">
            <v xml:space="preserve">Tubería Hidrotubo PVC (presión roscable) 3/4"                             </v>
          </cell>
          <cell r="C2045" t="str">
            <v xml:space="preserve"> 6m  </v>
          </cell>
          <cell r="D2045" t="str">
            <v>P46</v>
          </cell>
          <cell r="E2045">
            <v>6.0592000000000006</v>
          </cell>
        </row>
        <row r="2046">
          <cell r="B2046" t="str">
            <v xml:space="preserve">Tubería Hidrotubo PVC sanitario 110 mm                             </v>
          </cell>
          <cell r="C2046" t="str">
            <v xml:space="preserve"> 3m  </v>
          </cell>
          <cell r="D2046" t="str">
            <v>P46</v>
          </cell>
          <cell r="E2046">
            <v>12.488000000000001</v>
          </cell>
        </row>
        <row r="2047">
          <cell r="B2047" t="str">
            <v xml:space="preserve">Tubería Hidrotubo PVC sanitario 160 mm                             </v>
          </cell>
          <cell r="C2047" t="str">
            <v xml:space="preserve"> 3m  </v>
          </cell>
          <cell r="D2047" t="str">
            <v>P46</v>
          </cell>
          <cell r="E2047">
            <v>28.492800000000003</v>
          </cell>
        </row>
        <row r="2048">
          <cell r="B2048" t="str">
            <v xml:space="preserve">Tubería Hidrotubo PVC sanitario 200 mm                             </v>
          </cell>
          <cell r="C2048" t="str">
            <v xml:space="preserve"> 3m  </v>
          </cell>
          <cell r="D2048" t="str">
            <v>P46</v>
          </cell>
          <cell r="E2048">
            <v>87.52800000000002</v>
          </cell>
        </row>
        <row r="2049">
          <cell r="B2049" t="str">
            <v xml:space="preserve">Tubería Hidrotubo PVC sanitario 36 mm                             </v>
          </cell>
          <cell r="C2049" t="str">
            <v xml:space="preserve"> 3m  </v>
          </cell>
          <cell r="D2049" t="str">
            <v>P46</v>
          </cell>
          <cell r="E2049">
            <v>3.3264000000000005</v>
          </cell>
        </row>
        <row r="2050">
          <cell r="B2050" t="str">
            <v xml:space="preserve">Tubería Hidrotubo PVC sanitario 75 mm                             </v>
          </cell>
          <cell r="C2050" t="str">
            <v xml:space="preserve"> 3m  </v>
          </cell>
          <cell r="D2050" t="str">
            <v>P46</v>
          </cell>
          <cell r="E2050">
            <v>9.0272000000000006</v>
          </cell>
        </row>
        <row r="2051">
          <cell r="B2051" t="str">
            <v>Tuberia Novafort serie 6   110mm</v>
          </cell>
          <cell r="C2051" t="str">
            <v>6m</v>
          </cell>
          <cell r="D2051" t="str">
            <v>P79</v>
          </cell>
          <cell r="E2051">
            <v>28.000000000000004</v>
          </cell>
        </row>
        <row r="2052">
          <cell r="B2052" t="str">
            <v>Tuberia Novafort serie 6   160mm</v>
          </cell>
          <cell r="C2052" t="str">
            <v>6m</v>
          </cell>
          <cell r="D2052" t="str">
            <v>P79</v>
          </cell>
          <cell r="E2052">
            <v>53.26720000000001</v>
          </cell>
        </row>
        <row r="2053">
          <cell r="B2053" t="str">
            <v>Tuberia Novafort serie 6   200mm</v>
          </cell>
          <cell r="C2053" t="str">
            <v>6m</v>
          </cell>
          <cell r="D2053" t="str">
            <v>P79</v>
          </cell>
          <cell r="E2053">
            <v>84.335999999999999</v>
          </cell>
        </row>
        <row r="2054">
          <cell r="B2054" t="str">
            <v>Tuberia Novafort serie 6   250mm</v>
          </cell>
          <cell r="C2054" t="str">
            <v>6m</v>
          </cell>
          <cell r="D2054" t="str">
            <v>P79</v>
          </cell>
          <cell r="E2054">
            <v>100.8896</v>
          </cell>
        </row>
        <row r="2055">
          <cell r="B2055" t="str">
            <v>Tuberia Novafort serie 6   315mm</v>
          </cell>
          <cell r="C2055" t="str">
            <v>6m</v>
          </cell>
          <cell r="D2055" t="str">
            <v>P79</v>
          </cell>
          <cell r="E2055">
            <v>152.99200000000002</v>
          </cell>
        </row>
        <row r="2056">
          <cell r="B2056" t="str">
            <v>Tuberia Novafort serie 6   400mm</v>
          </cell>
          <cell r="C2056" t="str">
            <v>6m</v>
          </cell>
          <cell r="D2056" t="str">
            <v>P79</v>
          </cell>
          <cell r="E2056">
            <v>257.60000000000002</v>
          </cell>
        </row>
        <row r="2057">
          <cell r="B2057" t="str">
            <v>Tuberia Novaloc   1035 mm  S2</v>
          </cell>
          <cell r="C2057" t="str">
            <v>6m</v>
          </cell>
          <cell r="D2057" t="str">
            <v>P79</v>
          </cell>
          <cell r="E2057">
            <v>1135.68</v>
          </cell>
        </row>
        <row r="2058">
          <cell r="B2058" t="str">
            <v>Tuberia Novaloc   1035 mm  S3</v>
          </cell>
          <cell r="C2058" t="str">
            <v>6m</v>
          </cell>
          <cell r="D2058" t="str">
            <v>P79</v>
          </cell>
          <cell r="E2058">
            <v>1579.2</v>
          </cell>
        </row>
        <row r="2059">
          <cell r="B2059" t="str">
            <v>Tuberia Novaloc   1150 mm  S3</v>
          </cell>
          <cell r="C2059" t="str">
            <v>6m</v>
          </cell>
          <cell r="D2059" t="str">
            <v>P79</v>
          </cell>
          <cell r="E2059">
            <v>1722.5600000000002</v>
          </cell>
        </row>
        <row r="2060">
          <cell r="B2060" t="str">
            <v>Tuberia Novaloc   475 mm  S3</v>
          </cell>
          <cell r="C2060" t="str">
            <v>6m</v>
          </cell>
          <cell r="D2060" t="str">
            <v>P79</v>
          </cell>
          <cell r="E2060">
            <v>297.92</v>
          </cell>
        </row>
        <row r="2061">
          <cell r="B2061" t="str">
            <v>Tuberia Novaloc   525 mm  S3</v>
          </cell>
          <cell r="C2061" t="str">
            <v>6m</v>
          </cell>
          <cell r="D2061" t="str">
            <v>P79</v>
          </cell>
          <cell r="E2061">
            <v>330.40000000000003</v>
          </cell>
        </row>
        <row r="2062">
          <cell r="B2062" t="str">
            <v>Tuberia Novaloc   575 mm  S3</v>
          </cell>
          <cell r="C2062" t="str">
            <v>6m</v>
          </cell>
          <cell r="D2062" t="str">
            <v>P79</v>
          </cell>
          <cell r="E2062">
            <v>361.76000000000005</v>
          </cell>
        </row>
        <row r="2063">
          <cell r="B2063" t="str">
            <v>Tuberia Novaloc   640 mm  S2</v>
          </cell>
          <cell r="C2063" t="str">
            <v>6m</v>
          </cell>
          <cell r="D2063" t="str">
            <v>P79</v>
          </cell>
          <cell r="E2063">
            <v>450.24000000000007</v>
          </cell>
        </row>
        <row r="2064">
          <cell r="B2064" t="str">
            <v>Tuberia Novaloc   640 mm  S4</v>
          </cell>
          <cell r="C2064" t="str">
            <v>6m</v>
          </cell>
          <cell r="D2064" t="str">
            <v>P79</v>
          </cell>
          <cell r="E2064">
            <v>560</v>
          </cell>
        </row>
        <row r="2065">
          <cell r="B2065" t="str">
            <v>Tuberia Novaloc   670 mm  S2</v>
          </cell>
          <cell r="C2065" t="str">
            <v>6m</v>
          </cell>
          <cell r="D2065" t="str">
            <v>P79</v>
          </cell>
          <cell r="E2065">
            <v>487.20000000000005</v>
          </cell>
        </row>
        <row r="2066">
          <cell r="B2066" t="str">
            <v>Tuberia Novaloc   690 mm  S3</v>
          </cell>
          <cell r="C2066" t="str">
            <v>6m</v>
          </cell>
          <cell r="D2066" t="str">
            <v>P79</v>
          </cell>
          <cell r="E2066">
            <v>612.6400000000001</v>
          </cell>
        </row>
        <row r="2067">
          <cell r="B2067" t="str">
            <v>Tuberia Novaloc   730 mm  S2</v>
          </cell>
          <cell r="C2067" t="str">
            <v>6m</v>
          </cell>
          <cell r="D2067" t="str">
            <v>P79</v>
          </cell>
          <cell r="E2067">
            <v>565.6</v>
          </cell>
        </row>
        <row r="2068">
          <cell r="B2068" t="str">
            <v>Tuberia Novaloc   730 mm  S3</v>
          </cell>
          <cell r="C2068" t="str">
            <v>6m</v>
          </cell>
          <cell r="D2068" t="str">
            <v>P79</v>
          </cell>
          <cell r="E2068">
            <v>672.00000000000011</v>
          </cell>
        </row>
        <row r="2069">
          <cell r="B2069" t="str">
            <v>Tuberia Novaloc   790 mm  S3</v>
          </cell>
          <cell r="C2069" t="str">
            <v>6m</v>
          </cell>
          <cell r="D2069" t="str">
            <v>P79</v>
          </cell>
          <cell r="E2069">
            <v>703.36</v>
          </cell>
        </row>
        <row r="2070">
          <cell r="B2070" t="str">
            <v>Tuberia Novaloc   840 mm  S3</v>
          </cell>
          <cell r="C2070" t="str">
            <v>6m</v>
          </cell>
          <cell r="D2070" t="str">
            <v>P79</v>
          </cell>
          <cell r="E2070">
            <v>747.04000000000008</v>
          </cell>
        </row>
        <row r="2071">
          <cell r="B2071" t="str">
            <v>Tuberia Novaloc   940 mm  S2</v>
          </cell>
          <cell r="C2071" t="str">
            <v>6m</v>
          </cell>
          <cell r="D2071" t="str">
            <v>P79</v>
          </cell>
          <cell r="E2071">
            <v>871.36000000000013</v>
          </cell>
        </row>
        <row r="2072">
          <cell r="B2072" t="str">
            <v>Tuberia Novaloc   960 mm  S3</v>
          </cell>
          <cell r="C2072" t="str">
            <v>6m</v>
          </cell>
          <cell r="D2072" t="str">
            <v>P79</v>
          </cell>
          <cell r="E2072">
            <v>1172.6400000000001</v>
          </cell>
        </row>
        <row r="2073">
          <cell r="B2073" t="str">
            <v xml:space="preserve">Tubería polietileno FLEX B/D 2"                     </v>
          </cell>
          <cell r="C2073" t="str">
            <v xml:space="preserve"> m   </v>
          </cell>
          <cell r="D2073" t="str">
            <v>P2</v>
          </cell>
          <cell r="E2073">
            <v>4.4576000000000002</v>
          </cell>
        </row>
        <row r="2074">
          <cell r="B2074" t="str">
            <v xml:space="preserve">Tubería polietileno FLEX B/D 4"                       </v>
          </cell>
          <cell r="C2074" t="str">
            <v xml:space="preserve"> m   </v>
          </cell>
          <cell r="D2074" t="str">
            <v>P2</v>
          </cell>
          <cell r="E2074">
            <v>15.836800000000002</v>
          </cell>
        </row>
        <row r="2075">
          <cell r="B2075" t="str">
            <v>Tuberia PP Cuatritubo Roscable 1"</v>
          </cell>
          <cell r="C2075" t="str">
            <v xml:space="preserve"> 6m  </v>
          </cell>
          <cell r="D2075" t="str">
            <v>P79</v>
          </cell>
          <cell r="E2075">
            <v>20.451200000000004</v>
          </cell>
        </row>
        <row r="2076">
          <cell r="B2076" t="str">
            <v>Tuberia PP Cuatritubo Roscable 1/2"</v>
          </cell>
          <cell r="C2076" t="str">
            <v xml:space="preserve"> 6m  </v>
          </cell>
          <cell r="D2076" t="str">
            <v>P79</v>
          </cell>
          <cell r="E2076">
            <v>6.9664000000000001</v>
          </cell>
        </row>
        <row r="2077">
          <cell r="B2077" t="str">
            <v>Tuberia PP Cuatritubo Roscable 11/2"</v>
          </cell>
          <cell r="C2077" t="str">
            <v xml:space="preserve"> 6m  </v>
          </cell>
          <cell r="D2077" t="str">
            <v>P79</v>
          </cell>
          <cell r="E2077">
            <v>32.076800000000006</v>
          </cell>
        </row>
        <row r="2078">
          <cell r="B2078" t="str">
            <v>Tuberia PP Cuatritubo Roscable 11/4"</v>
          </cell>
          <cell r="C2078" t="str">
            <v xml:space="preserve"> 6m  </v>
          </cell>
          <cell r="D2078" t="str">
            <v>P79</v>
          </cell>
          <cell r="E2078">
            <v>26.510400000000004</v>
          </cell>
        </row>
        <row r="2079">
          <cell r="B2079" t="str">
            <v>Tuberia PP Cuatritubo Roscable 2"</v>
          </cell>
          <cell r="C2079" t="str">
            <v xml:space="preserve"> 6m  </v>
          </cell>
          <cell r="D2079" t="str">
            <v>P79</v>
          </cell>
          <cell r="E2079">
            <v>39.715200000000003</v>
          </cell>
        </row>
        <row r="2080">
          <cell r="B2080" t="str">
            <v>Tuberia PP Cuatritubo Roscable 3/4"</v>
          </cell>
          <cell r="C2080" t="str">
            <v xml:space="preserve"> 6m  </v>
          </cell>
          <cell r="D2080" t="str">
            <v>P79</v>
          </cell>
          <cell r="E2080">
            <v>9.6432000000000002</v>
          </cell>
        </row>
        <row r="2081">
          <cell r="B2081" t="str">
            <v xml:space="preserve">Tubería PVC (presión roscable)  1 1/2"                        </v>
          </cell>
          <cell r="C2081" t="str">
            <v xml:space="preserve"> 6m  </v>
          </cell>
          <cell r="D2081" t="str">
            <v>P79</v>
          </cell>
          <cell r="E2081">
            <v>32.088000000000001</v>
          </cell>
        </row>
        <row r="2082">
          <cell r="B2082" t="str">
            <v xml:space="preserve">Tubería PVC (presión roscable)  1 1/4"                        </v>
          </cell>
          <cell r="C2082" t="str">
            <v xml:space="preserve"> 6m  </v>
          </cell>
          <cell r="D2082" t="str">
            <v>P79</v>
          </cell>
          <cell r="E2082">
            <v>26.3872</v>
          </cell>
        </row>
        <row r="2083">
          <cell r="B2083" t="str">
            <v xml:space="preserve">Tubería PVC (presión roscable)  2"                        </v>
          </cell>
          <cell r="C2083" t="str">
            <v xml:space="preserve"> 6m  </v>
          </cell>
          <cell r="D2083" t="str">
            <v>P79</v>
          </cell>
          <cell r="E2083">
            <v>42.884800000000006</v>
          </cell>
        </row>
        <row r="2084">
          <cell r="B2084" t="str">
            <v xml:space="preserve">Tubería PVC (presión roscable) 1"                             </v>
          </cell>
          <cell r="C2084" t="str">
            <v xml:space="preserve"> 6m  </v>
          </cell>
          <cell r="D2084" t="str">
            <v>P79</v>
          </cell>
          <cell r="E2084">
            <v>18.2224</v>
          </cell>
        </row>
        <row r="2085">
          <cell r="B2085" t="str">
            <v xml:space="preserve">Tubería PVC (presión roscable) 1/2"                           </v>
          </cell>
          <cell r="C2085" t="str">
            <v xml:space="preserve"> 6m  </v>
          </cell>
          <cell r="D2085" t="str">
            <v>P79</v>
          </cell>
          <cell r="E2085">
            <v>7.4592000000000009</v>
          </cell>
        </row>
        <row r="2086">
          <cell r="B2086" t="str">
            <v xml:space="preserve">Tubería PVC (presión roscable) 3/4"                           </v>
          </cell>
          <cell r="C2086" t="str">
            <v xml:space="preserve"> 6m  </v>
          </cell>
          <cell r="D2086" t="str">
            <v>P79</v>
          </cell>
          <cell r="E2086">
            <v>11.603200000000001</v>
          </cell>
        </row>
        <row r="2087">
          <cell r="B2087" t="str">
            <v xml:space="preserve">Tubería PVC Unión E/C, 20 mm x 2.00 MPA              </v>
          </cell>
          <cell r="C2087" t="str">
            <v xml:space="preserve"> 6 m </v>
          </cell>
          <cell r="D2087" t="str">
            <v>P79</v>
          </cell>
          <cell r="E2087">
            <v>3.8976000000000002</v>
          </cell>
        </row>
        <row r="2088">
          <cell r="B2088" t="str">
            <v xml:space="preserve">Tubería PVC Unión E/C, 25 mm x 1.60 MPA               </v>
          </cell>
          <cell r="C2088" t="str">
            <v xml:space="preserve"> 6 m </v>
          </cell>
          <cell r="D2088" t="str">
            <v>P79</v>
          </cell>
          <cell r="E2088">
            <v>4.4128000000000007</v>
          </cell>
        </row>
        <row r="2089">
          <cell r="B2089" t="str">
            <v xml:space="preserve">Tubería PVC Unión E/C, 32 mm x 1.25 MPA              </v>
          </cell>
          <cell r="C2089" t="str">
            <v xml:space="preserve"> 6 m </v>
          </cell>
          <cell r="D2089" t="str">
            <v>P79</v>
          </cell>
          <cell r="E2089">
            <v>6.8096000000000005</v>
          </cell>
        </row>
        <row r="2090">
          <cell r="B2090" t="str">
            <v xml:space="preserve">Tubería PVC Unión E/C, 40 mm x 1.25 MPA              </v>
          </cell>
          <cell r="C2090" t="str">
            <v xml:space="preserve"> 6 m </v>
          </cell>
          <cell r="D2090" t="str">
            <v>P79</v>
          </cell>
          <cell r="E2090">
            <v>10.651200000000001</v>
          </cell>
        </row>
        <row r="2091">
          <cell r="B2091" t="str">
            <v xml:space="preserve">Tubería PVC Unión E/C, 50 mm x 1.00 MPA               </v>
          </cell>
          <cell r="C2091" t="str">
            <v xml:space="preserve"> 6 m </v>
          </cell>
          <cell r="D2091" t="str">
            <v>P79</v>
          </cell>
          <cell r="E2091">
            <v>12.129600000000002</v>
          </cell>
        </row>
        <row r="2092">
          <cell r="B2092" t="str">
            <v>Tubería110 mm PVC corruga DRENAJE SUBTERRAN 110mm</v>
          </cell>
          <cell r="C2092" t="str">
            <v xml:space="preserve"> m   </v>
          </cell>
          <cell r="D2092" t="str">
            <v>P79</v>
          </cell>
          <cell r="E2092">
            <v>3.1360000000000001</v>
          </cell>
        </row>
        <row r="2093">
          <cell r="B2093" t="str">
            <v>Tubo 1 1/2" x 6 Tipo M CU</v>
          </cell>
          <cell r="C2093" t="str">
            <v xml:space="preserve"> u   </v>
          </cell>
          <cell r="D2093" t="str">
            <v>P30</v>
          </cell>
          <cell r="E2093">
            <v>120.8</v>
          </cell>
        </row>
        <row r="2094">
          <cell r="B2094" t="str">
            <v xml:space="preserve">Tubo 1 1/2"x 6 HG ASTM                                   </v>
          </cell>
          <cell r="C2094" t="str">
            <v xml:space="preserve"> u   </v>
          </cell>
          <cell r="D2094" t="str">
            <v>P30</v>
          </cell>
          <cell r="E2094">
            <v>78.180000000000007</v>
          </cell>
        </row>
        <row r="2095">
          <cell r="B2095" t="str">
            <v xml:space="preserve">Tubo 1 1/4 x 6 HG ASTM                         </v>
          </cell>
          <cell r="C2095" t="str">
            <v xml:space="preserve"> u   </v>
          </cell>
          <cell r="D2095" t="str">
            <v>P30</v>
          </cell>
          <cell r="E2095">
            <v>61.41</v>
          </cell>
        </row>
        <row r="2096">
          <cell r="B2096" t="str">
            <v>Tubo 1 1/4" x 6 Tipo M CU</v>
          </cell>
          <cell r="C2096" t="str">
            <v xml:space="preserve"> u   </v>
          </cell>
          <cell r="D2096" t="str">
            <v>P30</v>
          </cell>
          <cell r="E2096">
            <v>147.55000000000001</v>
          </cell>
        </row>
        <row r="2097">
          <cell r="B2097" t="str">
            <v xml:space="preserve">Tubo 1 x 6 HG ASTM                     </v>
          </cell>
          <cell r="C2097" t="str">
            <v xml:space="preserve"> u   </v>
          </cell>
          <cell r="D2097" t="str">
            <v>P30</v>
          </cell>
          <cell r="E2097">
            <v>46.36</v>
          </cell>
        </row>
        <row r="2098">
          <cell r="B2098" t="str">
            <v>Tubo 1" x 6 Tipo L CU</v>
          </cell>
          <cell r="C2098" t="str">
            <v xml:space="preserve"> u   </v>
          </cell>
          <cell r="D2098" t="str">
            <v>P30</v>
          </cell>
          <cell r="E2098">
            <v>85.25</v>
          </cell>
        </row>
        <row r="2099">
          <cell r="B2099" t="str">
            <v>Tubo 1" x 6 Tipo M CU</v>
          </cell>
          <cell r="C2099" t="str">
            <v xml:space="preserve"> u   </v>
          </cell>
          <cell r="D2099" t="str">
            <v>P30</v>
          </cell>
          <cell r="E2099">
            <v>71.91</v>
          </cell>
        </row>
        <row r="2100">
          <cell r="B2100" t="str">
            <v xml:space="preserve">Tubo 1/2 x 6 HG ASTM                                  </v>
          </cell>
          <cell r="C2100" t="str">
            <v xml:space="preserve"> u   </v>
          </cell>
          <cell r="D2100" t="str">
            <v>P30</v>
          </cell>
          <cell r="E2100">
            <v>23.32</v>
          </cell>
        </row>
        <row r="2101">
          <cell r="B2101" t="str">
            <v>Tubo 1/2" x 6 Tipo L CU</v>
          </cell>
          <cell r="C2101" t="str">
            <v xml:space="preserve"> u   </v>
          </cell>
          <cell r="D2101" t="str">
            <v>P30</v>
          </cell>
          <cell r="E2101">
            <v>51.98</v>
          </cell>
        </row>
        <row r="2102">
          <cell r="B2102" t="str">
            <v>Tubo 1/2" x 6 Tipo M CU</v>
          </cell>
          <cell r="C2102" t="str">
            <v xml:space="preserve"> u   </v>
          </cell>
          <cell r="D2102" t="str">
            <v>P30</v>
          </cell>
          <cell r="E2102">
            <v>27.77</v>
          </cell>
        </row>
        <row r="2103">
          <cell r="B2103" t="str">
            <v>Tubo 2 1/2" x 6 Tipo M CU</v>
          </cell>
          <cell r="C2103" t="str">
            <v xml:space="preserve"> u   </v>
          </cell>
          <cell r="D2103" t="str">
            <v>P30</v>
          </cell>
          <cell r="E2103">
            <v>260.56</v>
          </cell>
        </row>
        <row r="2104">
          <cell r="B2104" t="str">
            <v xml:space="preserve">Tubo 3/4 x 6 HG ASTM                                  </v>
          </cell>
          <cell r="C2104" t="str">
            <v xml:space="preserve"> u   </v>
          </cell>
          <cell r="D2104" t="str">
            <v>P30</v>
          </cell>
          <cell r="E2104">
            <v>23.36</v>
          </cell>
        </row>
        <row r="2105">
          <cell r="B2105" t="str">
            <v>Tubo 3/4" x 6 Tipo L CU</v>
          </cell>
          <cell r="C2105" t="str">
            <v xml:space="preserve"> u   </v>
          </cell>
          <cell r="D2105" t="str">
            <v>P30</v>
          </cell>
          <cell r="E2105">
            <v>85.38</v>
          </cell>
        </row>
        <row r="2106">
          <cell r="B2106" t="str">
            <v>Tubo 3/4" x 6 Tipo M CU</v>
          </cell>
          <cell r="C2106" t="str">
            <v xml:space="preserve"> u   </v>
          </cell>
          <cell r="D2106" t="str">
            <v>P30</v>
          </cell>
          <cell r="E2106">
            <v>57.33</v>
          </cell>
        </row>
        <row r="2107">
          <cell r="B2107" t="str">
            <v xml:space="preserve">Tubo conduit    EMT   1" x 3m                         </v>
          </cell>
          <cell r="C2107" t="str">
            <v xml:space="preserve"> u   </v>
          </cell>
          <cell r="D2107" t="str">
            <v>P55</v>
          </cell>
          <cell r="E2107">
            <v>7.056</v>
          </cell>
        </row>
        <row r="2108">
          <cell r="B2108" t="str">
            <v xml:space="preserve">Tubo conduit    EMT 1/2" x 3m                         </v>
          </cell>
          <cell r="C2108" t="str">
            <v xml:space="preserve"> u   </v>
          </cell>
          <cell r="D2108" t="str">
            <v>P55</v>
          </cell>
          <cell r="E2108">
            <v>3.1024000000000003</v>
          </cell>
        </row>
        <row r="2109">
          <cell r="B2109" t="str">
            <v xml:space="preserve">Tubo conduit    EMT 3/4" x 3m                         </v>
          </cell>
          <cell r="C2109" t="str">
            <v xml:space="preserve"> u   </v>
          </cell>
          <cell r="D2109" t="str">
            <v>P55</v>
          </cell>
          <cell r="E2109">
            <v>4.8048000000000002</v>
          </cell>
        </row>
        <row r="2110">
          <cell r="B2110" t="str">
            <v xml:space="preserve">Tubo conduit liviano  1"                              </v>
          </cell>
          <cell r="C2110" t="str">
            <v xml:space="preserve"> 3m  </v>
          </cell>
          <cell r="D2110" t="str">
            <v>P79</v>
          </cell>
          <cell r="E2110">
            <v>2.6096000000000004</v>
          </cell>
        </row>
        <row r="2111">
          <cell r="B2111" t="str">
            <v xml:space="preserve">Tubo conduit liviano 1/2"                             </v>
          </cell>
          <cell r="C2111" t="str">
            <v xml:space="preserve"> 3m  </v>
          </cell>
          <cell r="D2111" t="str">
            <v>P79</v>
          </cell>
          <cell r="E2111">
            <v>1.0304000000000002</v>
          </cell>
        </row>
        <row r="2112">
          <cell r="B2112" t="str">
            <v xml:space="preserve">Tubo conduit liviano 3/4"                             </v>
          </cell>
          <cell r="C2112" t="str">
            <v xml:space="preserve"> 3m  </v>
          </cell>
          <cell r="D2112" t="str">
            <v>P79</v>
          </cell>
          <cell r="E2112">
            <v>1.2096000000000002</v>
          </cell>
        </row>
        <row r="2113">
          <cell r="B2113" t="str">
            <v xml:space="preserve">Tubo conduit pesado  1/2"                             </v>
          </cell>
          <cell r="C2113" t="str">
            <v xml:space="preserve"> 3m  </v>
          </cell>
          <cell r="D2113" t="str">
            <v>P79</v>
          </cell>
          <cell r="E2113">
            <v>1.1536000000000002</v>
          </cell>
        </row>
        <row r="2114">
          <cell r="B2114" t="str">
            <v xml:space="preserve">Tubo conduit pesado  3/4"                             </v>
          </cell>
          <cell r="C2114" t="str">
            <v xml:space="preserve"> 3m  </v>
          </cell>
          <cell r="D2114" t="str">
            <v>P79</v>
          </cell>
          <cell r="E2114">
            <v>1.8032000000000004</v>
          </cell>
        </row>
        <row r="2115">
          <cell r="B2115" t="str">
            <v xml:space="preserve">Tubo conduit pesado 1"                                </v>
          </cell>
          <cell r="C2115" t="str">
            <v xml:space="preserve"> 3m  </v>
          </cell>
          <cell r="D2115" t="str">
            <v>P79</v>
          </cell>
          <cell r="E2115">
            <v>4.0880000000000001</v>
          </cell>
        </row>
        <row r="2116">
          <cell r="B2116" t="str">
            <v>Tubo Cu Tipo L    1" 6m</v>
          </cell>
          <cell r="C2116" t="str">
            <v xml:space="preserve"> u   </v>
          </cell>
          <cell r="D2116" t="str">
            <v>P18</v>
          </cell>
          <cell r="E2116">
            <v>99.624000000000009</v>
          </cell>
        </row>
        <row r="2117">
          <cell r="B2117" t="str">
            <v>Tubo Cu Tipo L   1/2" 6m</v>
          </cell>
          <cell r="C2117" t="str">
            <v xml:space="preserve"> u   </v>
          </cell>
          <cell r="D2117" t="str">
            <v>P18</v>
          </cell>
          <cell r="E2117">
            <v>43.075200000000002</v>
          </cell>
        </row>
        <row r="2118">
          <cell r="B2118" t="str">
            <v>Tubo Cu Tipo L   3/4" 6m</v>
          </cell>
          <cell r="C2118" t="str">
            <v xml:space="preserve"> u   </v>
          </cell>
          <cell r="D2118" t="str">
            <v>P18</v>
          </cell>
          <cell r="E2118">
            <v>69.619200000000006</v>
          </cell>
        </row>
        <row r="2119">
          <cell r="B2119" t="str">
            <v>Tubo Cu Tipo M    1" 6m</v>
          </cell>
          <cell r="C2119" t="str">
            <v xml:space="preserve"> u   </v>
          </cell>
          <cell r="D2119" t="str">
            <v>P18</v>
          </cell>
          <cell r="E2119">
            <v>71.892800000000008</v>
          </cell>
        </row>
        <row r="2120">
          <cell r="B2120" t="str">
            <v>Tubo Cu Tipo M   1/2" 6m</v>
          </cell>
          <cell r="C2120" t="str">
            <v xml:space="preserve"> u   </v>
          </cell>
          <cell r="D2120" t="str">
            <v>P18</v>
          </cell>
          <cell r="E2120">
            <v>31.494400000000002</v>
          </cell>
        </row>
        <row r="2121">
          <cell r="B2121" t="str">
            <v>Tubo Cu Tipo M   3/4" 6m</v>
          </cell>
          <cell r="C2121" t="str">
            <v xml:space="preserve"> u   </v>
          </cell>
          <cell r="D2121" t="str">
            <v>P18</v>
          </cell>
          <cell r="E2121">
            <v>51.867200000000004</v>
          </cell>
        </row>
        <row r="2122">
          <cell r="B2122" t="str">
            <v xml:space="preserve">Tubo cuadrado  1 1/2" x 2.0mm  p=13.54kg              </v>
          </cell>
          <cell r="C2122" t="str">
            <v xml:space="preserve"> 6 m </v>
          </cell>
          <cell r="D2122" t="str">
            <v>P70</v>
          </cell>
          <cell r="E2122">
            <v>18.989999999999998</v>
          </cell>
        </row>
        <row r="2123">
          <cell r="B2123" t="str">
            <v xml:space="preserve">Tubo cuadrado  1.0" x 1.5mm peso= 6.84kg              </v>
          </cell>
          <cell r="C2123" t="str">
            <v xml:space="preserve"> 6 m </v>
          </cell>
          <cell r="D2123" t="str">
            <v>P70</v>
          </cell>
          <cell r="E2123">
            <v>9.2200000000000006</v>
          </cell>
        </row>
        <row r="2124">
          <cell r="B2124" t="str">
            <v>Tubo cuadrado  1/2" x 0.75mm</v>
          </cell>
          <cell r="C2124" t="str">
            <v xml:space="preserve">6 m </v>
          </cell>
          <cell r="D2124" t="str">
            <v>P96</v>
          </cell>
          <cell r="E2124">
            <v>2.8559999999999999</v>
          </cell>
        </row>
        <row r="2125">
          <cell r="B2125" t="str">
            <v>Tubo cuadrado  1/2" x 0.9mm</v>
          </cell>
          <cell r="C2125" t="str">
            <v xml:space="preserve">6 m </v>
          </cell>
          <cell r="D2125" t="str">
            <v>P96</v>
          </cell>
          <cell r="E2125">
            <v>2.5984000000000003</v>
          </cell>
        </row>
        <row r="2126">
          <cell r="B2126" t="str">
            <v xml:space="preserve">Tubo cuadrado  3/4" x 0.75mm              </v>
          </cell>
          <cell r="C2126" t="str">
            <v xml:space="preserve">6 m </v>
          </cell>
          <cell r="D2126" t="str">
            <v>P96</v>
          </cell>
          <cell r="E2126">
            <v>4.6480000000000006</v>
          </cell>
        </row>
        <row r="2127">
          <cell r="B2127" t="str">
            <v>Tubo cuadrado  3/4" x 0.9mm</v>
          </cell>
          <cell r="C2127" t="str">
            <v xml:space="preserve">6 m </v>
          </cell>
          <cell r="D2127" t="str">
            <v>P96</v>
          </cell>
          <cell r="E2127">
            <v>4.8608000000000002</v>
          </cell>
        </row>
        <row r="2128">
          <cell r="B2128" t="str">
            <v>Tubo cuadrado 1 1/2" x 0.9mm</v>
          </cell>
          <cell r="C2128" t="str">
            <v xml:space="preserve">6 m </v>
          </cell>
          <cell r="D2128" t="str">
            <v>P96</v>
          </cell>
          <cell r="E2128">
            <v>7.4032000000000009</v>
          </cell>
        </row>
        <row r="2129">
          <cell r="B2129" t="str">
            <v>Tubo cuadrado 1 1/2" x 1.1mm</v>
          </cell>
          <cell r="C2129" t="str">
            <v xml:space="preserve">6 m </v>
          </cell>
          <cell r="D2129" t="str">
            <v>P96</v>
          </cell>
          <cell r="E2129">
            <v>8.6688000000000009</v>
          </cell>
        </row>
        <row r="2130">
          <cell r="B2130" t="str">
            <v xml:space="preserve">Tubo cuadrado 1 1/2" x 1.5mm peso=11.16kg              </v>
          </cell>
          <cell r="C2130" t="str">
            <v xml:space="preserve"> 6 m </v>
          </cell>
          <cell r="D2130" t="str">
            <v>P70</v>
          </cell>
          <cell r="E2130">
            <v>14.46</v>
          </cell>
        </row>
        <row r="2131">
          <cell r="B2131" t="str">
            <v>Tubo de abasto Brasscraft (LINEA PLASMADE)</v>
          </cell>
          <cell r="C2131" t="str">
            <v xml:space="preserve"> u   </v>
          </cell>
          <cell r="D2131" t="str">
            <v>P13</v>
          </cell>
          <cell r="E2131">
            <v>8.35</v>
          </cell>
        </row>
        <row r="2132">
          <cell r="B2132" t="str">
            <v>Tubo de Abasto lav. Brasscraft(LINEA PLASMADE) (MARMOL CULTIVADO)</v>
          </cell>
          <cell r="C2132" t="str">
            <v xml:space="preserve"> u   </v>
          </cell>
          <cell r="D2132" t="str">
            <v>P13</v>
          </cell>
          <cell r="E2132">
            <v>11.6</v>
          </cell>
        </row>
        <row r="2133">
          <cell r="B2133" t="str">
            <v xml:space="preserve">Tubo de abasto para  lavabo                           </v>
          </cell>
          <cell r="C2133" t="str">
            <v xml:space="preserve"> u   </v>
          </cell>
          <cell r="D2133" t="str">
            <v>P44</v>
          </cell>
          <cell r="E2133">
            <v>2.2848000000000002</v>
          </cell>
        </row>
        <row r="2134">
          <cell r="B2134" t="str">
            <v xml:space="preserve">Tubo de abasto para inodoro                           </v>
          </cell>
          <cell r="C2134" t="str">
            <v xml:space="preserve"> u   </v>
          </cell>
          <cell r="D2134" t="str">
            <v>P44</v>
          </cell>
          <cell r="E2134">
            <v>2.2848000000000002</v>
          </cell>
        </row>
        <row r="2135">
          <cell r="B2135" t="str">
            <v xml:space="preserve">Tubo de cemento centrifug. 0.15 x 1 m.  CLASE 2        </v>
          </cell>
          <cell r="C2135" t="str">
            <v>u</v>
          </cell>
          <cell r="D2135" t="str">
            <v>P83</v>
          </cell>
          <cell r="E2135">
            <v>3.9200000000000004</v>
          </cell>
        </row>
        <row r="2136">
          <cell r="B2136" t="str">
            <v>Tubo de cemento centrifug. 0.20 x 1 m.  CLASE 2</v>
          </cell>
          <cell r="C2136" t="str">
            <v>u</v>
          </cell>
          <cell r="D2136" t="str">
            <v>P83</v>
          </cell>
          <cell r="E2136">
            <v>5.0400000000000009</v>
          </cell>
        </row>
        <row r="2137">
          <cell r="B2137" t="str">
            <v>Tubo de cemento centrifug. 0.25 x 1 m.  CLASE 2</v>
          </cell>
          <cell r="C2137" t="str">
            <v>u</v>
          </cell>
          <cell r="D2137" t="str">
            <v>P83</v>
          </cell>
          <cell r="E2137">
            <v>7.2800000000000011</v>
          </cell>
        </row>
        <row r="2138">
          <cell r="B2138" t="str">
            <v xml:space="preserve">Tubo de cemento centrifug. 0.30 x 1 m.  CLASE 2          </v>
          </cell>
          <cell r="C2138" t="str">
            <v>u</v>
          </cell>
          <cell r="D2138" t="str">
            <v>P83</v>
          </cell>
          <cell r="E2138">
            <v>9.1839999999999993</v>
          </cell>
        </row>
        <row r="2139">
          <cell r="B2139" t="str">
            <v xml:space="preserve">Tubo de cemento centrifug. 0.40 x 1 m.  CLASE 2            </v>
          </cell>
          <cell r="C2139" t="str">
            <v>u</v>
          </cell>
          <cell r="D2139" t="str">
            <v>P83</v>
          </cell>
          <cell r="E2139">
            <v>15.232000000000001</v>
          </cell>
        </row>
        <row r="2140">
          <cell r="B2140" t="str">
            <v xml:space="preserve">Tubo de cemento centrifug. 0.45 x 1 m.  CLASE 2             </v>
          </cell>
          <cell r="C2140" t="str">
            <v>u</v>
          </cell>
          <cell r="D2140" t="str">
            <v>P83</v>
          </cell>
          <cell r="E2140">
            <v>15.904</v>
          </cell>
        </row>
        <row r="2141">
          <cell r="B2141" t="str">
            <v xml:space="preserve">Tubo de cemento centrifug. 0.50 x 1 m.  CLASE 2           </v>
          </cell>
          <cell r="C2141" t="str">
            <v>u</v>
          </cell>
          <cell r="D2141" t="str">
            <v>P83</v>
          </cell>
          <cell r="E2141">
            <v>21.840000000000003</v>
          </cell>
        </row>
        <row r="2142">
          <cell r="B2142" t="str">
            <v>Tubo fluorescente 20 W  GE o SILV</v>
          </cell>
          <cell r="C2142" t="str">
            <v xml:space="preserve"> u   </v>
          </cell>
          <cell r="D2142" t="str">
            <v>P68</v>
          </cell>
          <cell r="E2142">
            <v>1.1200000000000001</v>
          </cell>
        </row>
        <row r="2143">
          <cell r="B2143" t="str">
            <v>Tubo fluorescente 40 W  GE o SYLV.</v>
          </cell>
          <cell r="C2143" t="str">
            <v xml:space="preserve"> u   </v>
          </cell>
          <cell r="D2143" t="str">
            <v>P68</v>
          </cell>
          <cell r="E2143">
            <v>1.5680000000000001</v>
          </cell>
        </row>
        <row r="2144">
          <cell r="B2144" t="str">
            <v xml:space="preserve">Tubo galvanizado ASTM-A53 1 1/2"x6m                  </v>
          </cell>
          <cell r="C2144" t="str">
            <v xml:space="preserve"> u   </v>
          </cell>
          <cell r="D2144" t="str">
            <v>P55</v>
          </cell>
          <cell r="E2144">
            <v>64.892800000000008</v>
          </cell>
        </row>
        <row r="2145">
          <cell r="B2145" t="str">
            <v xml:space="preserve">Tubo galvanizado ASTM-A53 1 1/4"x6m                  </v>
          </cell>
          <cell r="C2145" t="str">
            <v xml:space="preserve"> u   </v>
          </cell>
          <cell r="D2145" t="str">
            <v>P55</v>
          </cell>
          <cell r="E2145">
            <v>51.755200000000009</v>
          </cell>
        </row>
        <row r="2146">
          <cell r="B2146" t="str">
            <v xml:space="preserve">Tubo galvanizado ASTM-A53 1"x6m                      </v>
          </cell>
          <cell r="C2146" t="str">
            <v xml:space="preserve"> u   </v>
          </cell>
          <cell r="D2146" t="str">
            <v>P55</v>
          </cell>
          <cell r="E2146">
            <v>40.062400000000004</v>
          </cell>
        </row>
        <row r="2147">
          <cell r="B2147" t="str">
            <v xml:space="preserve">Tubo galvanizado ASTM-A53 1/2"x6m                    </v>
          </cell>
          <cell r="C2147" t="str">
            <v xml:space="preserve"> u   </v>
          </cell>
          <cell r="D2147" t="str">
            <v>P55</v>
          </cell>
          <cell r="E2147">
            <v>20.585599999999999</v>
          </cell>
        </row>
        <row r="2148">
          <cell r="B2148" t="str">
            <v xml:space="preserve">Tubo galvanizado ASTM-A53 2"x6m                      </v>
          </cell>
          <cell r="C2148" t="str">
            <v xml:space="preserve"> u   </v>
          </cell>
          <cell r="D2148" t="str">
            <v>P55</v>
          </cell>
          <cell r="E2148">
            <v>86.65440000000001</v>
          </cell>
        </row>
        <row r="2149">
          <cell r="B2149" t="str">
            <v xml:space="preserve">Tubo galvanizado ASTM-A53 3/4"x6m                    </v>
          </cell>
          <cell r="C2149" t="str">
            <v xml:space="preserve"> u   </v>
          </cell>
          <cell r="D2149" t="str">
            <v>P55</v>
          </cell>
          <cell r="E2149">
            <v>27.417600000000004</v>
          </cell>
        </row>
        <row r="2150">
          <cell r="B2150" t="str">
            <v xml:space="preserve">Tubo galvanizado ISO-L1 1 1/2"x6m                     </v>
          </cell>
          <cell r="C2150" t="str">
            <v xml:space="preserve"> u   </v>
          </cell>
          <cell r="D2150" t="str">
            <v>P55</v>
          </cell>
          <cell r="E2150">
            <v>52.06880000000001</v>
          </cell>
        </row>
        <row r="2151">
          <cell r="B2151" t="str">
            <v xml:space="preserve">Tubo galvanizado ISO-L1 1 1/4"x6m                     </v>
          </cell>
          <cell r="C2151" t="str">
            <v xml:space="preserve"> u   </v>
          </cell>
          <cell r="D2151" t="str">
            <v>P55</v>
          </cell>
          <cell r="E2151">
            <v>41.148800000000008</v>
          </cell>
        </row>
        <row r="2152">
          <cell r="B2152" t="str">
            <v xml:space="preserve">Tubo galvanizado ISO-L1 1"x6m                         </v>
          </cell>
          <cell r="C2152" t="str">
            <v xml:space="preserve"> u   </v>
          </cell>
          <cell r="D2152" t="str">
            <v>P55</v>
          </cell>
          <cell r="E2152">
            <v>32.088000000000001</v>
          </cell>
        </row>
        <row r="2153">
          <cell r="B2153" t="str">
            <v xml:space="preserve">Tubo galvanizado ISO-L1 1/2"x6m                       </v>
          </cell>
          <cell r="C2153" t="str">
            <v xml:space="preserve"> u   </v>
          </cell>
          <cell r="D2153" t="str">
            <v>P55</v>
          </cell>
          <cell r="E2153">
            <v>15.512</v>
          </cell>
        </row>
        <row r="2154">
          <cell r="B2154" t="str">
            <v xml:space="preserve">Tubo galvanizado ISO-L1 2"x6m                         </v>
          </cell>
          <cell r="C2154" t="str">
            <v xml:space="preserve"> u   </v>
          </cell>
          <cell r="D2154" t="str">
            <v>P55</v>
          </cell>
          <cell r="E2154">
            <v>65.296000000000006</v>
          </cell>
        </row>
        <row r="2155">
          <cell r="B2155" t="str">
            <v xml:space="preserve">Tubo galvanizado ISO-L1 3/4"x6m                       </v>
          </cell>
          <cell r="C2155" t="str">
            <v xml:space="preserve"> u   </v>
          </cell>
          <cell r="D2155" t="str">
            <v>P55</v>
          </cell>
          <cell r="E2155">
            <v>22.870400000000004</v>
          </cell>
        </row>
        <row r="2156">
          <cell r="B2156" t="str">
            <v xml:space="preserve">Tubo galvanizado L=6m Poste 1 1/2"                    </v>
          </cell>
          <cell r="C2156" t="str">
            <v xml:space="preserve"> u   </v>
          </cell>
          <cell r="D2156" t="str">
            <v>P55</v>
          </cell>
          <cell r="E2156">
            <v>24.472000000000005</v>
          </cell>
        </row>
        <row r="2157">
          <cell r="B2157" t="str">
            <v xml:space="preserve">Tubo galvanizado L=6m Poste 1"                        </v>
          </cell>
          <cell r="C2157" t="str">
            <v xml:space="preserve"> u   </v>
          </cell>
          <cell r="D2157" t="str">
            <v>P55</v>
          </cell>
          <cell r="E2157">
            <v>17.416000000000004</v>
          </cell>
        </row>
        <row r="2158">
          <cell r="B2158" t="str">
            <v xml:space="preserve">Tubo galvanizado L=6m Poste 2"                        </v>
          </cell>
          <cell r="C2158" t="str">
            <v xml:space="preserve"> u   </v>
          </cell>
          <cell r="D2158" t="str">
            <v>P55</v>
          </cell>
          <cell r="E2158">
            <v>35.324800000000003</v>
          </cell>
        </row>
        <row r="2159">
          <cell r="B2159" t="str">
            <v xml:space="preserve">Tubo galvanizado L=6m Poste 3/4"                      </v>
          </cell>
          <cell r="C2159" t="str">
            <v xml:space="preserve"> u   </v>
          </cell>
          <cell r="D2159" t="str">
            <v>P55</v>
          </cell>
          <cell r="E2159">
            <v>14.011200000000001</v>
          </cell>
        </row>
        <row r="2160">
          <cell r="B2160" t="str">
            <v>TUBO H 15   R=10, r=7.50, e= 2.5, long =100 210Kg/cm2</v>
          </cell>
          <cell r="C2160" t="str">
            <v>u</v>
          </cell>
          <cell r="D2160" t="str">
            <v>P14</v>
          </cell>
          <cell r="E2160">
            <v>2.2400000000000002</v>
          </cell>
        </row>
        <row r="2161">
          <cell r="B2161" t="str">
            <v>TUBO H 20   R=12.5, r=10.0, e= 2.5, long =100 210Kg/cm2</v>
          </cell>
          <cell r="C2161" t="str">
            <v>u</v>
          </cell>
          <cell r="D2161" t="str">
            <v>P14</v>
          </cell>
          <cell r="E2161">
            <v>2.8000000000000003</v>
          </cell>
        </row>
        <row r="2162">
          <cell r="B2162" t="str">
            <v>TUBO H 25   R=15.5, r=12.50, e= 3.0, long =100 210Kg/cm2</v>
          </cell>
          <cell r="C2162" t="str">
            <v>u</v>
          </cell>
          <cell r="D2162" t="str">
            <v>P14</v>
          </cell>
          <cell r="E2162">
            <v>4.0320000000000009</v>
          </cell>
        </row>
        <row r="2163">
          <cell r="B2163" t="str">
            <v>TUBO H 30  R=18.5, r=15.0, e= 3.5, long =100 210Kg/cm2</v>
          </cell>
          <cell r="C2163" t="str">
            <v>u</v>
          </cell>
          <cell r="D2163" t="str">
            <v>P14</v>
          </cell>
          <cell r="E2163">
            <v>6.16</v>
          </cell>
        </row>
        <row r="2164">
          <cell r="B2164" t="str">
            <v>TUBO H 40   R=24, r=20, e= 4.0, long =100 210Kg/cm2</v>
          </cell>
          <cell r="C2164" t="str">
            <v>u</v>
          </cell>
          <cell r="D2164" t="str">
            <v>P14</v>
          </cell>
          <cell r="E2164">
            <v>7.7280000000000015</v>
          </cell>
        </row>
        <row r="2165">
          <cell r="B2165" t="str">
            <v xml:space="preserve">Tubo negro ASTM A-53 L=6m 1 1/2"                     </v>
          </cell>
          <cell r="C2165" t="str">
            <v xml:space="preserve"> u   </v>
          </cell>
          <cell r="D2165" t="str">
            <v>P55</v>
          </cell>
          <cell r="E2165">
            <v>37.576000000000001</v>
          </cell>
        </row>
        <row r="2166">
          <cell r="B2166" t="str">
            <v xml:space="preserve">Tubo negro ASTM A-53 L=6m 1 1/4"                     </v>
          </cell>
          <cell r="C2166" t="str">
            <v xml:space="preserve"> u   </v>
          </cell>
          <cell r="D2166" t="str">
            <v>P55</v>
          </cell>
          <cell r="E2166">
            <v>31.472000000000005</v>
          </cell>
        </row>
        <row r="2167">
          <cell r="B2167" t="str">
            <v xml:space="preserve">Tubo negro ASTM A-53 L=6m 1"                         </v>
          </cell>
          <cell r="C2167" t="str">
            <v xml:space="preserve"> u   </v>
          </cell>
          <cell r="D2167" t="str">
            <v>P55</v>
          </cell>
          <cell r="E2167">
            <v>23.195200000000003</v>
          </cell>
        </row>
        <row r="2168">
          <cell r="B2168" t="str">
            <v xml:space="preserve">Tubo negro ASTM A-53 L=6m 1/2"                       </v>
          </cell>
          <cell r="C2168" t="str">
            <v xml:space="preserve"> u   </v>
          </cell>
          <cell r="D2168" t="str">
            <v>P55</v>
          </cell>
          <cell r="E2168">
            <v>11.984</v>
          </cell>
        </row>
        <row r="2169">
          <cell r="B2169" t="str">
            <v xml:space="preserve">Tubo negro ASTM A-53 L=6m 2"                         </v>
          </cell>
          <cell r="C2169" t="str">
            <v xml:space="preserve"> u   </v>
          </cell>
          <cell r="D2169" t="str">
            <v>P55</v>
          </cell>
          <cell r="E2169">
            <v>50.041600000000003</v>
          </cell>
        </row>
        <row r="2170">
          <cell r="B2170" t="str">
            <v xml:space="preserve">Tubo negro ASTM A-53 L=6m 3/4"                       </v>
          </cell>
          <cell r="C2170" t="str">
            <v xml:space="preserve"> u   </v>
          </cell>
          <cell r="D2170" t="str">
            <v>P55</v>
          </cell>
          <cell r="E2170">
            <v>15.96</v>
          </cell>
        </row>
        <row r="2171">
          <cell r="B2171" t="str">
            <v xml:space="preserve">Tubo negro ISO-L1 L=6m 1 1/2"                         </v>
          </cell>
          <cell r="C2171" t="str">
            <v xml:space="preserve"> u   </v>
          </cell>
          <cell r="D2171" t="str">
            <v>P55</v>
          </cell>
          <cell r="E2171">
            <v>30.184000000000001</v>
          </cell>
        </row>
        <row r="2172">
          <cell r="B2172" t="str">
            <v xml:space="preserve">Tubo negro ISO-L1 L=6m 1 1/4"                         </v>
          </cell>
          <cell r="C2172" t="str">
            <v xml:space="preserve"> u   </v>
          </cell>
          <cell r="D2172" t="str">
            <v>P55</v>
          </cell>
          <cell r="E2172">
            <v>26.174400000000002</v>
          </cell>
        </row>
        <row r="2173">
          <cell r="B2173" t="str">
            <v xml:space="preserve">Tubo negro ISO-L1 L=6m 1"                             </v>
          </cell>
          <cell r="C2173" t="str">
            <v xml:space="preserve"> u   </v>
          </cell>
          <cell r="D2173" t="str">
            <v>P55</v>
          </cell>
          <cell r="E2173">
            <v>20.428799999999999</v>
          </cell>
        </row>
        <row r="2174">
          <cell r="B2174" t="str">
            <v xml:space="preserve">Tubo negro ISO-L1 L=6m 1/2"                           </v>
          </cell>
          <cell r="C2174" t="str">
            <v xml:space="preserve"> u   </v>
          </cell>
          <cell r="D2174" t="str">
            <v>P55</v>
          </cell>
          <cell r="E2174">
            <v>10.203200000000001</v>
          </cell>
        </row>
        <row r="2175">
          <cell r="B2175" t="str">
            <v xml:space="preserve">Tubo negro ISO-L1 L=6m 2"                             </v>
          </cell>
          <cell r="C2175" t="str">
            <v xml:space="preserve"> u   </v>
          </cell>
          <cell r="D2175" t="str">
            <v>P55</v>
          </cell>
          <cell r="E2175">
            <v>41.4848</v>
          </cell>
        </row>
        <row r="2176">
          <cell r="B2176" t="str">
            <v xml:space="preserve">Tubo negro ISO-L1 L=6m 3/4"                           </v>
          </cell>
          <cell r="C2176" t="str">
            <v xml:space="preserve"> u   </v>
          </cell>
          <cell r="D2176" t="str">
            <v>P55</v>
          </cell>
          <cell r="E2176">
            <v>13.238400000000002</v>
          </cell>
        </row>
        <row r="2177">
          <cell r="B2177" t="str">
            <v xml:space="preserve">Tubo negro L=6m Poste 1 1/2"                          </v>
          </cell>
          <cell r="C2177" t="str">
            <v xml:space="preserve"> u   </v>
          </cell>
          <cell r="D2177" t="str">
            <v>P55</v>
          </cell>
          <cell r="E2177">
            <v>19.824000000000002</v>
          </cell>
        </row>
        <row r="2178">
          <cell r="B2178" t="str">
            <v xml:space="preserve">Tubo negro L=6m Poste 1 1/4"                          </v>
          </cell>
          <cell r="C2178" t="str">
            <v xml:space="preserve"> u   </v>
          </cell>
          <cell r="D2178" t="str">
            <v>P55</v>
          </cell>
          <cell r="E2178">
            <v>17.225600000000004</v>
          </cell>
        </row>
        <row r="2179">
          <cell r="B2179" t="str">
            <v xml:space="preserve">Tubo negro L=6m Poste 1"                              </v>
          </cell>
          <cell r="C2179" t="str">
            <v xml:space="preserve"> u   </v>
          </cell>
          <cell r="D2179" t="str">
            <v>P55</v>
          </cell>
          <cell r="E2179">
            <v>11.468800000000002</v>
          </cell>
        </row>
        <row r="2180">
          <cell r="B2180" t="str">
            <v xml:space="preserve">Tubo negro L=6m Poste 2"                              </v>
          </cell>
          <cell r="C2180" t="str">
            <v xml:space="preserve"> u   </v>
          </cell>
          <cell r="D2180" t="str">
            <v>P55</v>
          </cell>
          <cell r="E2180">
            <v>24.774400000000004</v>
          </cell>
        </row>
        <row r="2181">
          <cell r="B2181" t="str">
            <v xml:space="preserve">Tubo negro L=6m Poste 3/4"                            </v>
          </cell>
          <cell r="C2181" t="str">
            <v xml:space="preserve"> u   </v>
          </cell>
          <cell r="D2181" t="str">
            <v>P55</v>
          </cell>
          <cell r="E2181">
            <v>9.2512000000000008</v>
          </cell>
        </row>
        <row r="2182">
          <cell r="B2182" t="str">
            <v xml:space="preserve">Tubo PVC  50 mm. x 3 m. desagüe                       </v>
          </cell>
          <cell r="C2182" t="str">
            <v xml:space="preserve"> u   </v>
          </cell>
          <cell r="D2182" t="str">
            <v>P79</v>
          </cell>
          <cell r="E2182">
            <v>4.6368</v>
          </cell>
        </row>
        <row r="2183">
          <cell r="B2183" t="str">
            <v xml:space="preserve">Tubo PVC  50 mm. x 3 m. desagüe tipo B                     </v>
          </cell>
          <cell r="C2183" t="str">
            <v xml:space="preserve"> u   </v>
          </cell>
          <cell r="D2183" t="str">
            <v>P48</v>
          </cell>
          <cell r="E2183">
            <v>4.4352</v>
          </cell>
        </row>
        <row r="2184">
          <cell r="B2184" t="str">
            <v>Tubo PVC  50 mm. x 3 m. Ventilación tipo A</v>
          </cell>
          <cell r="C2184" t="str">
            <v xml:space="preserve"> u   </v>
          </cell>
          <cell r="D2184" t="str">
            <v>P48</v>
          </cell>
          <cell r="E2184">
            <v>4.0023984000000006</v>
          </cell>
        </row>
        <row r="2185">
          <cell r="B2185" t="str">
            <v xml:space="preserve">Tubo PVC  75 mm. x 3 m. desagüe                       </v>
          </cell>
          <cell r="C2185" t="str">
            <v xml:space="preserve"> u   </v>
          </cell>
          <cell r="D2185" t="str">
            <v>P79</v>
          </cell>
          <cell r="E2185">
            <v>10.080000000000002</v>
          </cell>
        </row>
        <row r="2186">
          <cell r="B2186" t="str">
            <v xml:space="preserve">Tubo PVC  75 mm. x 3 m. desagüe tipo B                </v>
          </cell>
          <cell r="C2186" t="str">
            <v xml:space="preserve"> u   </v>
          </cell>
          <cell r="D2186" t="str">
            <v>P48</v>
          </cell>
          <cell r="E2186">
            <v>7.766035200000001</v>
          </cell>
        </row>
        <row r="2187">
          <cell r="B2187" t="str">
            <v>Tubo PVC  75 mm. x 3 m. Ventilación tipo A</v>
          </cell>
          <cell r="C2187" t="str">
            <v xml:space="preserve"> u   </v>
          </cell>
          <cell r="D2187" t="str">
            <v>P48</v>
          </cell>
          <cell r="E2187">
            <v>6.6128832000000006</v>
          </cell>
        </row>
        <row r="2188">
          <cell r="B2188" t="str">
            <v xml:space="preserve">Tubo PVC 110 mm. x 3 m. desagüe                       </v>
          </cell>
          <cell r="C2188" t="str">
            <v xml:space="preserve"> u   </v>
          </cell>
          <cell r="D2188" t="str">
            <v>P79</v>
          </cell>
          <cell r="E2188">
            <v>11.715200000000003</v>
          </cell>
        </row>
        <row r="2189">
          <cell r="B2189" t="str">
            <v xml:space="preserve">Tubo PVC 110 mm. x 3 m. desagüe tipo B                      </v>
          </cell>
          <cell r="C2189" t="str">
            <v xml:space="preserve"> u   </v>
          </cell>
          <cell r="D2189" t="str">
            <v>P48</v>
          </cell>
          <cell r="E2189">
            <v>12.562950400000002</v>
          </cell>
        </row>
        <row r="2190">
          <cell r="B2190" t="str">
            <v>Tubo PVC 110 mm. x 3 m. Ventilación tipo A</v>
          </cell>
          <cell r="C2190" t="str">
            <v xml:space="preserve"> u   </v>
          </cell>
          <cell r="D2190" t="str">
            <v>P48</v>
          </cell>
          <cell r="E2190">
            <v>11.603592000000001</v>
          </cell>
        </row>
        <row r="2191">
          <cell r="B2191" t="str">
            <v xml:space="preserve">Tubo PVC 160 mm. x 3 m. desagüe                       </v>
          </cell>
          <cell r="C2191" t="str">
            <v xml:space="preserve"> u   </v>
          </cell>
          <cell r="D2191" t="str">
            <v>P79</v>
          </cell>
          <cell r="E2191">
            <v>27.742400000000004</v>
          </cell>
        </row>
        <row r="2192">
          <cell r="B2192" t="str">
            <v xml:space="preserve">Tubo PVC 160 mm. x 3 m. desagüe tipo B                      </v>
          </cell>
          <cell r="C2192" t="str">
            <v xml:space="preserve"> u   </v>
          </cell>
          <cell r="D2192" t="str">
            <v>P48</v>
          </cell>
          <cell r="E2192">
            <v>29.390592000000002</v>
          </cell>
        </row>
        <row r="2193">
          <cell r="B2193" t="str">
            <v xml:space="preserve">Tubo PVC 200 mm. x 6 m. desagüe                       </v>
          </cell>
          <cell r="C2193" t="str">
            <v xml:space="preserve"> u   </v>
          </cell>
          <cell r="D2193" t="str">
            <v>P79</v>
          </cell>
          <cell r="E2193">
            <v>70.750400000000013</v>
          </cell>
        </row>
        <row r="2194">
          <cell r="B2194" t="str">
            <v xml:space="preserve">Tubo PVC 250 mm. x 6 m. desagüe ( bajo pedido)                      </v>
          </cell>
          <cell r="C2194" t="str">
            <v xml:space="preserve"> u   </v>
          </cell>
          <cell r="D2194" t="str">
            <v>P79</v>
          </cell>
          <cell r="E2194">
            <v>156.11680000000001</v>
          </cell>
        </row>
        <row r="2195">
          <cell r="B2195" t="str">
            <v xml:space="preserve">Tubo PVC 315 mm. x 6 m. desagüe (bajo pedido )                      </v>
          </cell>
          <cell r="C2195" t="str">
            <v xml:space="preserve"> u   </v>
          </cell>
          <cell r="D2195" t="str">
            <v>P79</v>
          </cell>
          <cell r="E2195">
            <v>254.44160000000002</v>
          </cell>
        </row>
        <row r="2196">
          <cell r="B2196" t="str">
            <v>Tubo PVC roscado 1" x 80 Sch</v>
          </cell>
          <cell r="C2196" t="str">
            <v xml:space="preserve"> u   </v>
          </cell>
          <cell r="D2196" t="str">
            <v>P48</v>
          </cell>
          <cell r="E2196">
            <v>14.459200000000001</v>
          </cell>
        </row>
        <row r="2197">
          <cell r="B2197" t="str">
            <v>Tubo PVC roscado 1/2" x 80 Sch 6 m</v>
          </cell>
          <cell r="C2197" t="str">
            <v xml:space="preserve"> u   </v>
          </cell>
          <cell r="D2197" t="str">
            <v>P48</v>
          </cell>
          <cell r="E2197">
            <v>7.4480000000000013</v>
          </cell>
        </row>
        <row r="2198">
          <cell r="B2198" t="str">
            <v>Tubo PVC roscado 3/4" x 80 Sch 6 m</v>
          </cell>
          <cell r="C2198" t="str">
            <v xml:space="preserve"> u   </v>
          </cell>
          <cell r="D2198" t="str">
            <v>P48</v>
          </cell>
          <cell r="E2198">
            <v>10.0128</v>
          </cell>
        </row>
        <row r="2199">
          <cell r="B2199" t="str">
            <v xml:space="preserve">Tubo rectangular 20x40x0,9mm  p= 4,94kg               </v>
          </cell>
          <cell r="C2199" t="str">
            <v xml:space="preserve"> 6 m </v>
          </cell>
          <cell r="D2199" t="str">
            <v>P70</v>
          </cell>
          <cell r="E2199">
            <v>8.02</v>
          </cell>
        </row>
        <row r="2200">
          <cell r="B2200" t="str">
            <v xml:space="preserve">Tubo rectangular 20x40x1.1mm  p= 6.85kg               </v>
          </cell>
          <cell r="C2200" t="str">
            <v xml:space="preserve"> 6 m </v>
          </cell>
          <cell r="D2200" t="str">
            <v>P70</v>
          </cell>
          <cell r="E2200">
            <v>9.6300000000000008</v>
          </cell>
        </row>
        <row r="2201">
          <cell r="B2201" t="str">
            <v xml:space="preserve">Tubo rectangular 20x40x1.5mm  p= 8.28kg               </v>
          </cell>
          <cell r="C2201" t="str">
            <v xml:space="preserve"> 6 m </v>
          </cell>
          <cell r="D2201" t="str">
            <v>P70</v>
          </cell>
          <cell r="E2201">
            <v>11.32</v>
          </cell>
        </row>
        <row r="2202">
          <cell r="B2202" t="str">
            <v xml:space="preserve">Tubo rectangular 25x50x1.0mm  p= 7.08kg               </v>
          </cell>
          <cell r="C2202" t="str">
            <v xml:space="preserve"> 6 m </v>
          </cell>
          <cell r="D2202" t="str">
            <v>P70</v>
          </cell>
          <cell r="E2202">
            <v>7.77</v>
          </cell>
        </row>
        <row r="2203">
          <cell r="B2203" t="str">
            <v xml:space="preserve">Tubo rectangular 25x50x1.5mm  p=10.50kg               </v>
          </cell>
          <cell r="C2203" t="str">
            <v xml:space="preserve"> 6 m </v>
          </cell>
          <cell r="D2203" t="str">
            <v>P70</v>
          </cell>
          <cell r="E2203">
            <v>14.04</v>
          </cell>
        </row>
        <row r="2204">
          <cell r="B2204" t="str">
            <v xml:space="preserve">Tubo redondo  1.0" x 1.1mm peso= 4.09kg               </v>
          </cell>
          <cell r="C2204" t="str">
            <v xml:space="preserve"> 6 m </v>
          </cell>
          <cell r="D2204" t="str">
            <v>P70</v>
          </cell>
          <cell r="E2204">
            <v>6.59</v>
          </cell>
        </row>
        <row r="2205">
          <cell r="B2205" t="str">
            <v xml:space="preserve">Tubo redondo  1.0" x 1.5mm peso= 5.46kg               </v>
          </cell>
          <cell r="C2205" t="str">
            <v xml:space="preserve"> 6 m </v>
          </cell>
          <cell r="D2205" t="str">
            <v>P70</v>
          </cell>
          <cell r="E2205">
            <v>7.6</v>
          </cell>
        </row>
        <row r="2206">
          <cell r="B2206" t="str">
            <v xml:space="preserve">Tubo redondo  1/2" x 0,9mm peso= 1.66kg               </v>
          </cell>
          <cell r="C2206" t="str">
            <v xml:space="preserve"> 6 m </v>
          </cell>
          <cell r="D2206" t="str">
            <v>P70</v>
          </cell>
          <cell r="E2206">
            <v>2.97</v>
          </cell>
        </row>
        <row r="2207">
          <cell r="B2207" t="str">
            <v xml:space="preserve">Tubo redondo  1/2" x 0.75mm peso= 1.37kg               </v>
          </cell>
          <cell r="C2207" t="str">
            <v xml:space="preserve"> 6 m </v>
          </cell>
          <cell r="D2207" t="str">
            <v>P70</v>
          </cell>
          <cell r="E2207">
            <v>2.4500000000000002</v>
          </cell>
        </row>
        <row r="2208">
          <cell r="B2208" t="str">
            <v xml:space="preserve">Tubo redondo  2.0" x 1.1mm peso= 8,28kg               </v>
          </cell>
          <cell r="C2208" t="str">
            <v xml:space="preserve"> 6 m </v>
          </cell>
          <cell r="D2208" t="str">
            <v>P70</v>
          </cell>
          <cell r="E2208">
            <v>15.28</v>
          </cell>
        </row>
        <row r="2209">
          <cell r="B2209" t="str">
            <v xml:space="preserve">Tubo redondo  2.0" x 1.5mm peso=11.30kg               </v>
          </cell>
          <cell r="C2209" t="str">
            <v xml:space="preserve"> 6 m </v>
          </cell>
          <cell r="D2209" t="str">
            <v>P70</v>
          </cell>
          <cell r="E2209">
            <v>15.63</v>
          </cell>
        </row>
        <row r="2210">
          <cell r="B2210" t="str">
            <v xml:space="preserve">Tubo redondo  2.0" x 2.0mm peso=14.02kg               </v>
          </cell>
          <cell r="C2210" t="str">
            <v xml:space="preserve"> 6 m </v>
          </cell>
          <cell r="D2210" t="str">
            <v>P70</v>
          </cell>
          <cell r="E2210">
            <v>29.09</v>
          </cell>
        </row>
        <row r="2211">
          <cell r="B2211" t="str">
            <v>Tubo redondo  3/4" x 0,90mm</v>
          </cell>
          <cell r="C2211" t="str">
            <v xml:space="preserve"> 6 m </v>
          </cell>
          <cell r="D2211" t="str">
            <v>P96</v>
          </cell>
          <cell r="E2211">
            <v>3.6848000000000005</v>
          </cell>
        </row>
        <row r="2212">
          <cell r="B2212" t="str">
            <v xml:space="preserve">Tubo redondo  3/4" x 0,90mm peso= 2.50kg               </v>
          </cell>
          <cell r="C2212" t="str">
            <v xml:space="preserve"> 6 m </v>
          </cell>
          <cell r="D2212" t="str">
            <v>P70</v>
          </cell>
          <cell r="E2212">
            <v>3.91</v>
          </cell>
        </row>
        <row r="2213">
          <cell r="B2213" t="str">
            <v>Tubo redondo  3/4" x 0.75mm</v>
          </cell>
          <cell r="C2213" t="str">
            <v xml:space="preserve"> 6 m </v>
          </cell>
          <cell r="D2213" t="str">
            <v>P96</v>
          </cell>
          <cell r="E2213">
            <v>3.1472000000000002</v>
          </cell>
        </row>
        <row r="2214">
          <cell r="B2214" t="str">
            <v xml:space="preserve">Tubo redondo  3/4" x 0.75mm peso= 2.79kg               </v>
          </cell>
          <cell r="C2214" t="str">
            <v xml:space="preserve"> 6 m </v>
          </cell>
          <cell r="D2214" t="str">
            <v>P70</v>
          </cell>
          <cell r="E2214">
            <v>3.6</v>
          </cell>
        </row>
        <row r="2215">
          <cell r="B2215" t="str">
            <v>Tubo redondo  3/4" x 1.1mm</v>
          </cell>
          <cell r="C2215" t="str">
            <v xml:space="preserve"> 6 m </v>
          </cell>
          <cell r="D2215" t="str">
            <v>P96</v>
          </cell>
          <cell r="E2215">
            <v>4.2448000000000006</v>
          </cell>
        </row>
        <row r="2216">
          <cell r="B2216" t="str">
            <v xml:space="preserve">Tubo redondo  3/4" x 1.1mm peso= 2,53kg               </v>
          </cell>
          <cell r="C2216" t="str">
            <v xml:space="preserve"> 6 m </v>
          </cell>
          <cell r="D2216" t="str">
            <v>P70</v>
          </cell>
          <cell r="E2216">
            <v>4.88</v>
          </cell>
        </row>
        <row r="2217">
          <cell r="B2217" t="str">
            <v xml:space="preserve">Tubo redondo  5/8" x 0.75mm </v>
          </cell>
          <cell r="C2217" t="str">
            <v xml:space="preserve"> 6 m </v>
          </cell>
          <cell r="D2217" t="str">
            <v>P96</v>
          </cell>
          <cell r="E2217">
            <v>2.8559999999999999</v>
          </cell>
        </row>
        <row r="2218">
          <cell r="B2218" t="str">
            <v>Tubo redondo  5/8" x 0.9mm</v>
          </cell>
          <cell r="C2218" t="str">
            <v xml:space="preserve"> 6 m </v>
          </cell>
          <cell r="D2218" t="str">
            <v>P96</v>
          </cell>
          <cell r="E2218">
            <v>3.0688000000000004</v>
          </cell>
        </row>
        <row r="2219">
          <cell r="B2219" t="str">
            <v xml:space="preserve">Tubo redondo  5/8" x 0.9mm peso= 2,12kg               </v>
          </cell>
          <cell r="C2219" t="str">
            <v xml:space="preserve"> 6 m </v>
          </cell>
          <cell r="D2219" t="str">
            <v>P70</v>
          </cell>
          <cell r="E2219">
            <v>3.26</v>
          </cell>
        </row>
        <row r="2220">
          <cell r="B2220" t="str">
            <v>Tubo redondo  5/8" x 1.1mm</v>
          </cell>
          <cell r="C2220" t="str">
            <v xml:space="preserve"> 6 m </v>
          </cell>
          <cell r="D2220" t="str">
            <v>P96</v>
          </cell>
          <cell r="E2220">
            <v>3.7296000000000005</v>
          </cell>
        </row>
        <row r="2221">
          <cell r="B2221" t="str">
            <v xml:space="preserve">Tubo redondo  5/8" x 1.1mm peso= 2.53kg               </v>
          </cell>
          <cell r="C2221" t="str">
            <v xml:space="preserve"> 6 m </v>
          </cell>
          <cell r="D2221" t="str">
            <v>P70</v>
          </cell>
          <cell r="E2221">
            <v>4</v>
          </cell>
        </row>
        <row r="2222">
          <cell r="B2222" t="str">
            <v>Tubo redondo  5/8" x 1.4mm</v>
          </cell>
          <cell r="C2222" t="str">
            <v xml:space="preserve"> 6 m </v>
          </cell>
          <cell r="D2222" t="str">
            <v>P96</v>
          </cell>
          <cell r="E2222">
            <v>4.6704000000000008</v>
          </cell>
        </row>
        <row r="2223">
          <cell r="B2223" t="str">
            <v>Tubo redondo  7/8" x 0,90mm</v>
          </cell>
          <cell r="C2223" t="str">
            <v xml:space="preserve"> 6 m </v>
          </cell>
          <cell r="D2223" t="str">
            <v>P96</v>
          </cell>
          <cell r="E2223">
            <v>4.2560000000000002</v>
          </cell>
        </row>
        <row r="2224">
          <cell r="B2224" t="str">
            <v xml:space="preserve">Tubo redondo  7/8" x 0,90mm  peso= 2,92kg              </v>
          </cell>
          <cell r="C2224" t="str">
            <v xml:space="preserve"> 6 m </v>
          </cell>
          <cell r="D2224" t="str">
            <v>P70</v>
          </cell>
          <cell r="E2224">
            <v>4.5</v>
          </cell>
        </row>
        <row r="2225">
          <cell r="B2225" t="str">
            <v>Tubo redondo  7/8" x 0.75mm</v>
          </cell>
          <cell r="C2225" t="str">
            <v xml:space="preserve"> 6 m </v>
          </cell>
          <cell r="D2225" t="str">
            <v>P96</v>
          </cell>
          <cell r="E2225">
            <v>4.3231999999999999</v>
          </cell>
        </row>
        <row r="2226">
          <cell r="B2226" t="str">
            <v xml:space="preserve">Tubo redondo  7/8" x 0.75mm peso= 2.44kg               </v>
          </cell>
          <cell r="C2226" t="str">
            <v xml:space="preserve"> 6 m </v>
          </cell>
          <cell r="D2226" t="str">
            <v>P70</v>
          </cell>
          <cell r="E2226">
            <v>4.3</v>
          </cell>
        </row>
        <row r="2227">
          <cell r="B2227" t="str">
            <v xml:space="preserve">Tubo redondo  7/8" x 1.1mm </v>
          </cell>
          <cell r="C2227" t="str">
            <v xml:space="preserve"> 6 m </v>
          </cell>
          <cell r="D2227" t="str">
            <v>P96</v>
          </cell>
          <cell r="E2227">
            <v>5.0624000000000002</v>
          </cell>
        </row>
        <row r="2228">
          <cell r="B2228" t="str">
            <v xml:space="preserve">Tubo redondo  7/8" x 1.1mm  peso= 3.57kg              </v>
          </cell>
          <cell r="C2228" t="str">
            <v xml:space="preserve"> 6 m </v>
          </cell>
          <cell r="D2228" t="str">
            <v>P70</v>
          </cell>
          <cell r="E2228">
            <v>5.83</v>
          </cell>
        </row>
        <row r="2229">
          <cell r="B2229" t="str">
            <v>Tubo redondo 1 1/2" x 0,9mm</v>
          </cell>
          <cell r="C2229" t="str">
            <v xml:space="preserve"> 6 m </v>
          </cell>
          <cell r="D2229" t="str">
            <v>P96</v>
          </cell>
          <cell r="E2229">
            <v>7.4032000000000009</v>
          </cell>
        </row>
        <row r="2230">
          <cell r="B2230" t="str">
            <v xml:space="preserve">Tubo redondo 1 1/2" x 0,9mm peso= 5.00kg              </v>
          </cell>
          <cell r="C2230" t="str">
            <v xml:space="preserve"> 6 m </v>
          </cell>
          <cell r="D2230" t="str">
            <v>P70</v>
          </cell>
          <cell r="E2230">
            <v>8.58</v>
          </cell>
        </row>
        <row r="2231">
          <cell r="B2231" t="str">
            <v>Tubo redondo 1 1/2" x 1.1mm</v>
          </cell>
          <cell r="C2231" t="str">
            <v xml:space="preserve"> 6 m </v>
          </cell>
          <cell r="D2231" t="str">
            <v>P96</v>
          </cell>
          <cell r="E2231">
            <v>8.6688000000000009</v>
          </cell>
        </row>
        <row r="2232">
          <cell r="B2232" t="str">
            <v xml:space="preserve">Tubo redondo 1 1/2" x 1.1mm peso= 6.11kg          </v>
          </cell>
          <cell r="C2232" t="str">
            <v xml:space="preserve"> 6 m </v>
          </cell>
          <cell r="D2232" t="str">
            <v>P70</v>
          </cell>
          <cell r="E2232">
            <v>9.98</v>
          </cell>
        </row>
        <row r="2233">
          <cell r="B2233" t="str">
            <v>Tubo redondo 1 1/2" x 1.4mm</v>
          </cell>
          <cell r="C2233" t="str">
            <v xml:space="preserve">6 m </v>
          </cell>
          <cell r="D2233" t="str">
            <v>P96</v>
          </cell>
          <cell r="E2233">
            <v>11.412800000000001</v>
          </cell>
        </row>
        <row r="2234">
          <cell r="B2234" t="str">
            <v xml:space="preserve">Tubo redondo 1 1/2" x 1.5mm peso= 8.25kg              </v>
          </cell>
          <cell r="C2234" t="str">
            <v xml:space="preserve"> 6 m </v>
          </cell>
          <cell r="D2234" t="str">
            <v>P70</v>
          </cell>
          <cell r="E2234">
            <v>11.61</v>
          </cell>
        </row>
        <row r="2235">
          <cell r="B2235" t="str">
            <v xml:space="preserve">Tubo redondo 1 1/2" x 2.0mm peso=10.98kg              </v>
          </cell>
          <cell r="C2235" t="str">
            <v xml:space="preserve"> 6 m </v>
          </cell>
          <cell r="D2235" t="str">
            <v>P70</v>
          </cell>
          <cell r="E2235">
            <v>22.37</v>
          </cell>
        </row>
        <row r="2236">
          <cell r="B2236" t="str">
            <v>Tubo redondo 1 1/4" x 0,9mm</v>
          </cell>
          <cell r="C2236" t="str">
            <v xml:space="preserve">6 m </v>
          </cell>
          <cell r="D2236" t="str">
            <v>P96</v>
          </cell>
          <cell r="E2236">
            <v>6.2384000000000013</v>
          </cell>
        </row>
        <row r="2237">
          <cell r="B2237" t="str">
            <v xml:space="preserve">Tubo redondo 1 1/4" x 0,9mm peso= 4.15kg              </v>
          </cell>
          <cell r="C2237" t="str">
            <v xml:space="preserve"> 6 m </v>
          </cell>
          <cell r="D2237" t="str">
            <v>P70</v>
          </cell>
          <cell r="E2237">
            <v>6.82</v>
          </cell>
        </row>
        <row r="2238">
          <cell r="B2238" t="str">
            <v>Tubo redondo 1 1/4" x 1.1mm</v>
          </cell>
          <cell r="C2238" t="str">
            <v xml:space="preserve">6 m </v>
          </cell>
          <cell r="D2238" t="str">
            <v>P96</v>
          </cell>
          <cell r="E2238">
            <v>7.1792000000000007</v>
          </cell>
        </row>
        <row r="2239">
          <cell r="B2239" t="str">
            <v xml:space="preserve">Tubo redondo 1 1/4" x 1.1mm peso= 5.07kg              </v>
          </cell>
          <cell r="C2239" t="str">
            <v xml:space="preserve"> 6 m </v>
          </cell>
          <cell r="D2239" t="str">
            <v>P70</v>
          </cell>
          <cell r="E2239">
            <v>8.26</v>
          </cell>
        </row>
        <row r="2240">
          <cell r="B2240" t="str">
            <v>Tubo redondo 1 1/4" x 1.4mm</v>
          </cell>
          <cell r="C2240" t="str">
            <v xml:space="preserve">6 m </v>
          </cell>
          <cell r="D2240" t="str">
            <v>P96</v>
          </cell>
          <cell r="E2240">
            <v>9.4752000000000027</v>
          </cell>
        </row>
        <row r="2241">
          <cell r="B2241" t="str">
            <v xml:space="preserve">Tubo redondo 1 1/4" x 1.5mm peso= 6.92kg              </v>
          </cell>
          <cell r="C2241" t="str">
            <v xml:space="preserve"> 6 m </v>
          </cell>
          <cell r="D2241" t="str">
            <v>P70</v>
          </cell>
          <cell r="E2241">
            <v>9.6</v>
          </cell>
        </row>
        <row r="2242">
          <cell r="B2242" t="str">
            <v xml:space="preserve">Tubo redondo 1 1/4" x 2.0mm peso= 8,64kg              </v>
          </cell>
          <cell r="C2242" t="str">
            <v xml:space="preserve"> 6 m </v>
          </cell>
          <cell r="D2242" t="str">
            <v>P70</v>
          </cell>
          <cell r="E2242">
            <v>18.39</v>
          </cell>
        </row>
        <row r="2243">
          <cell r="B2243" t="str">
            <v>Tubo redondo 1 7/8" x 0,9mm</v>
          </cell>
          <cell r="C2243" t="str">
            <v xml:space="preserve">6 m </v>
          </cell>
          <cell r="D2243" t="str">
            <v>P96</v>
          </cell>
          <cell r="E2243">
            <v>9.4080000000000013</v>
          </cell>
        </row>
        <row r="2244">
          <cell r="B2244" t="str">
            <v xml:space="preserve">Tubo redondo 1 7/8" x 0,9mm peso= 6,35kg              </v>
          </cell>
          <cell r="C2244" t="str">
            <v xml:space="preserve"> 6 m </v>
          </cell>
          <cell r="D2244" t="str">
            <v>P70</v>
          </cell>
          <cell r="E2244">
            <v>10.38</v>
          </cell>
        </row>
        <row r="2245">
          <cell r="B2245" t="str">
            <v>Tubo redondo 1 7/8" x 1.1mm</v>
          </cell>
          <cell r="C2245" t="str">
            <v xml:space="preserve">6 m </v>
          </cell>
          <cell r="D2245" t="str">
            <v>P96</v>
          </cell>
          <cell r="E2245">
            <v>11.636800000000001</v>
          </cell>
        </row>
        <row r="2246">
          <cell r="B2246" t="str">
            <v xml:space="preserve">Tubo redondo 1 7/8" x 1.1mm peso= 7,77kg              </v>
          </cell>
          <cell r="C2246" t="str">
            <v xml:space="preserve"> 6 m </v>
          </cell>
          <cell r="D2246" t="str">
            <v>P70</v>
          </cell>
          <cell r="E2246">
            <v>15.45</v>
          </cell>
        </row>
        <row r="2247">
          <cell r="B2247" t="str">
            <v>Tubo redondo 1 7/8" x 1.4mm</v>
          </cell>
          <cell r="C2247" t="str">
            <v xml:space="preserve">6 m </v>
          </cell>
          <cell r="D2247" t="str">
            <v>P96</v>
          </cell>
          <cell r="E2247">
            <v>14.616000000000001</v>
          </cell>
        </row>
        <row r="2248">
          <cell r="B2248" t="str">
            <v xml:space="preserve">Tubo redondo 1.0" x 0.75 mm             </v>
          </cell>
          <cell r="C2248" t="str">
            <v xml:space="preserve"> 6 m </v>
          </cell>
          <cell r="D2248" t="str">
            <v>P96</v>
          </cell>
          <cell r="E2248">
            <v>4.5584000000000007</v>
          </cell>
        </row>
        <row r="2249">
          <cell r="B2249" t="str">
            <v xml:space="preserve">Tubo redondo 1.0" x 0.90 mm             </v>
          </cell>
          <cell r="C2249" t="str">
            <v xml:space="preserve"> 6 m </v>
          </cell>
          <cell r="D2249" t="str">
            <v>P96</v>
          </cell>
          <cell r="E2249">
            <v>4.9392000000000005</v>
          </cell>
        </row>
        <row r="2250">
          <cell r="B2250" t="str">
            <v xml:space="preserve">Tubo redondo 1.0" x 1.1 mm             </v>
          </cell>
          <cell r="C2250" t="str">
            <v xml:space="preserve"> 6 m </v>
          </cell>
          <cell r="D2250" t="str">
            <v>P96</v>
          </cell>
          <cell r="E2250">
            <v>5.7232000000000012</v>
          </cell>
        </row>
        <row r="2251">
          <cell r="B2251" t="str">
            <v xml:space="preserve">Tubo redondo 1.0" x 2.0 mm  peso= 7.08kg              </v>
          </cell>
          <cell r="C2251" t="str">
            <v xml:space="preserve"> 6 m </v>
          </cell>
          <cell r="D2251" t="str">
            <v>P70</v>
          </cell>
          <cell r="E2251">
            <v>9.44</v>
          </cell>
        </row>
        <row r="2252">
          <cell r="B2252" t="str">
            <v xml:space="preserve">Tubo Tricapa Hidro 3 de 1 1/2" x 6 mts.                       </v>
          </cell>
          <cell r="C2252" t="str">
            <v xml:space="preserve"> u   </v>
          </cell>
          <cell r="D2252" t="str">
            <v>P46</v>
          </cell>
          <cell r="E2252">
            <v>26.611200000000004</v>
          </cell>
        </row>
        <row r="2253">
          <cell r="B2253" t="str">
            <v xml:space="preserve">Tubo Tricapa Hidro 3 de 1 1/4" x 6 mts.                       </v>
          </cell>
          <cell r="C2253" t="str">
            <v xml:space="preserve"> u   </v>
          </cell>
          <cell r="D2253" t="str">
            <v>P46</v>
          </cell>
          <cell r="E2253">
            <v>21.739200000000004</v>
          </cell>
        </row>
        <row r="2254">
          <cell r="B2254" t="str">
            <v xml:space="preserve">Tubo Tricapa Hidro 3 de 1" x 6m                                  </v>
          </cell>
          <cell r="C2254" t="str">
            <v xml:space="preserve"> u   </v>
          </cell>
          <cell r="D2254" t="str">
            <v>P46</v>
          </cell>
          <cell r="E2254">
            <v>15.108800000000002</v>
          </cell>
        </row>
        <row r="2255">
          <cell r="B2255" t="str">
            <v xml:space="preserve">Tubo Tricapa Hidro 3 de 1/2" x 6m                                </v>
          </cell>
          <cell r="C2255" t="str">
            <v xml:space="preserve"> u   </v>
          </cell>
          <cell r="D2255" t="str">
            <v>P46</v>
          </cell>
          <cell r="E2255">
            <v>6.5520000000000005</v>
          </cell>
        </row>
        <row r="2256">
          <cell r="B2256" t="str">
            <v xml:space="preserve">Tubo Tricapa Hidro 3 de 2" x 6 mts.                       </v>
          </cell>
          <cell r="C2256" t="str">
            <v xml:space="preserve"> u   </v>
          </cell>
          <cell r="D2256" t="str">
            <v>P46</v>
          </cell>
          <cell r="E2256">
            <v>40.801600000000001</v>
          </cell>
        </row>
        <row r="2257">
          <cell r="B2257" t="str">
            <v xml:space="preserve">Tubo Tricapa Hidro 3 de 3/4" x 6m                                </v>
          </cell>
          <cell r="C2257" t="str">
            <v xml:space="preserve"> u   </v>
          </cell>
          <cell r="D2257" t="str">
            <v>P46</v>
          </cell>
          <cell r="E2257">
            <v>9.6992000000000012</v>
          </cell>
        </row>
        <row r="2258">
          <cell r="B2258" t="str">
            <v xml:space="preserve">Tubo unión  Z  0.50 MPa  110 mm                        </v>
          </cell>
          <cell r="C2258" t="str">
            <v xml:space="preserve"> 6 m </v>
          </cell>
          <cell r="D2258" t="str">
            <v>P79</v>
          </cell>
          <cell r="E2258">
            <v>30.318400000000004</v>
          </cell>
        </row>
        <row r="2259">
          <cell r="B2259" t="str">
            <v xml:space="preserve">Tubo unión  Z  0.50 MPa  160 mm                        </v>
          </cell>
          <cell r="C2259" t="str">
            <v xml:space="preserve"> 6 m </v>
          </cell>
          <cell r="D2259" t="str">
            <v>P79</v>
          </cell>
          <cell r="E2259">
            <v>62.675200000000004</v>
          </cell>
        </row>
        <row r="2260">
          <cell r="B2260" t="str">
            <v xml:space="preserve">Tubo unión  Z  0.50 MPa  200 mm                        </v>
          </cell>
          <cell r="C2260" t="str">
            <v xml:space="preserve"> 6 m </v>
          </cell>
          <cell r="D2260" t="str">
            <v>P79</v>
          </cell>
          <cell r="E2260">
            <v>84.369600000000005</v>
          </cell>
        </row>
        <row r="2261">
          <cell r="B2261" t="str">
            <v xml:space="preserve">Tubo unión  Z  0.50 MPa  250 mm                        </v>
          </cell>
          <cell r="C2261" t="str">
            <v xml:space="preserve"> 6 m </v>
          </cell>
          <cell r="D2261" t="str">
            <v>P79</v>
          </cell>
          <cell r="E2261">
            <v>142.7328</v>
          </cell>
        </row>
        <row r="2262">
          <cell r="B2262" t="str">
            <v xml:space="preserve">Tubo unión  Z  0.50 MPa  315 mm                        </v>
          </cell>
          <cell r="C2262" t="str">
            <v xml:space="preserve"> 6 m </v>
          </cell>
          <cell r="D2262" t="str">
            <v>P79</v>
          </cell>
          <cell r="E2262">
            <v>232.74720000000002</v>
          </cell>
        </row>
        <row r="2263">
          <cell r="B2263" t="str">
            <v xml:space="preserve">Tubo unión  Z  0.50 MPa  90 mm                        </v>
          </cell>
          <cell r="C2263" t="str">
            <v xml:space="preserve"> 6 m </v>
          </cell>
          <cell r="D2263" t="str">
            <v>P79</v>
          </cell>
          <cell r="E2263">
            <v>20.451200000000004</v>
          </cell>
        </row>
        <row r="2264">
          <cell r="B2264" t="str">
            <v xml:space="preserve">Tubo unión  Z  0.63 MPa  90 mm                        </v>
          </cell>
          <cell r="C2264" t="str">
            <v xml:space="preserve"> 6 m </v>
          </cell>
          <cell r="D2264" t="str">
            <v>P79</v>
          </cell>
          <cell r="E2264">
            <v>22.96</v>
          </cell>
        </row>
        <row r="2265">
          <cell r="B2265" t="str">
            <v xml:space="preserve">Tubo unión  Z  0.63 MPa 110 mm                        </v>
          </cell>
          <cell r="C2265" t="str">
            <v xml:space="preserve"> 6 m </v>
          </cell>
          <cell r="D2265" t="str">
            <v>P79</v>
          </cell>
          <cell r="E2265">
            <v>34.776000000000003</v>
          </cell>
        </row>
        <row r="2266">
          <cell r="B2266" t="str">
            <v xml:space="preserve">Tubo unión  Z  0.63 MPa 160 mm                        </v>
          </cell>
          <cell r="C2266" t="str">
            <v xml:space="preserve"> 6 m </v>
          </cell>
          <cell r="D2266" t="str">
            <v>P79</v>
          </cell>
          <cell r="E2266">
            <v>71.624000000000009</v>
          </cell>
        </row>
        <row r="2267">
          <cell r="B2267" t="str">
            <v xml:space="preserve">Tubo unión  Z  0.63 MPa 200 mm                        </v>
          </cell>
          <cell r="C2267" t="str">
            <v xml:space="preserve"> 6 m </v>
          </cell>
          <cell r="D2267" t="str">
            <v>P79</v>
          </cell>
          <cell r="E2267">
            <v>110.9584</v>
          </cell>
        </row>
        <row r="2268">
          <cell r="B2268" t="str">
            <v xml:space="preserve">Tubo unión  Z  0.63 MPa 250 mm                        </v>
          </cell>
          <cell r="C2268" t="str">
            <v xml:space="preserve"> 6 m </v>
          </cell>
          <cell r="D2268" t="str">
            <v>P79</v>
          </cell>
          <cell r="E2268">
            <v>177.11680000000001</v>
          </cell>
        </row>
        <row r="2269">
          <cell r="B2269" t="str">
            <v xml:space="preserve">Tubo unión  Z  0.63 MPa 315 mm                        </v>
          </cell>
          <cell r="C2269" t="str">
            <v xml:space="preserve"> 6 m </v>
          </cell>
          <cell r="D2269" t="str">
            <v>P79</v>
          </cell>
          <cell r="E2269">
            <v>282.94560000000001</v>
          </cell>
        </row>
        <row r="2270">
          <cell r="B2270" t="str">
            <v xml:space="preserve">Tubo unión  Z  0.80 MPa  63 mm                        </v>
          </cell>
          <cell r="C2270" t="str">
            <v xml:space="preserve"> 6 m </v>
          </cell>
          <cell r="D2270" t="str">
            <v>P79</v>
          </cell>
          <cell r="E2270">
            <v>19.1296</v>
          </cell>
        </row>
        <row r="2271">
          <cell r="B2271" t="str">
            <v xml:space="preserve">Tubo unión  Z  0.80 MPa  90 mm                        </v>
          </cell>
          <cell r="C2271" t="str">
            <v xml:space="preserve"> 6 m </v>
          </cell>
          <cell r="D2271" t="str">
            <v>P79</v>
          </cell>
          <cell r="E2271">
            <v>29.568000000000001</v>
          </cell>
        </row>
        <row r="2272">
          <cell r="B2272" t="str">
            <v xml:space="preserve">Tubo unión  Z  0.80 MPa 110 mm                        </v>
          </cell>
          <cell r="C2272" t="str">
            <v xml:space="preserve"> 6 m </v>
          </cell>
          <cell r="D2272" t="str">
            <v>P79</v>
          </cell>
          <cell r="E2272">
            <v>42.335999999999999</v>
          </cell>
        </row>
        <row r="2273">
          <cell r="B2273" t="str">
            <v xml:space="preserve">Tubo unión  Z  0.80 MPa 160 mm                        </v>
          </cell>
          <cell r="C2273" t="str">
            <v xml:space="preserve"> 6 m </v>
          </cell>
          <cell r="D2273" t="str">
            <v>P79</v>
          </cell>
          <cell r="E2273">
            <v>92.836800000000011</v>
          </cell>
        </row>
        <row r="2274">
          <cell r="B2274" t="str">
            <v xml:space="preserve">Tubo unión  Z  0.80 MPa 200 mm                        </v>
          </cell>
          <cell r="C2274" t="str">
            <v xml:space="preserve"> 6 m </v>
          </cell>
          <cell r="D2274" t="str">
            <v>P79</v>
          </cell>
          <cell r="E2274">
            <v>133.59360000000001</v>
          </cell>
        </row>
        <row r="2275">
          <cell r="B2275" t="str">
            <v xml:space="preserve">Tubo unión  Z  0.80 MPa 250 mm                        </v>
          </cell>
          <cell r="C2275" t="str">
            <v xml:space="preserve"> 6 m </v>
          </cell>
          <cell r="D2275" t="str">
            <v>P79</v>
          </cell>
          <cell r="E2275">
            <v>224.80640000000002</v>
          </cell>
        </row>
        <row r="2276">
          <cell r="B2276" t="str">
            <v xml:space="preserve">Tubo unión  Z  0.80 MPa 315 mm                        </v>
          </cell>
          <cell r="C2276" t="str">
            <v xml:space="preserve"> 6 m </v>
          </cell>
          <cell r="D2276" t="str">
            <v>P79</v>
          </cell>
          <cell r="E2276">
            <v>367.4384</v>
          </cell>
        </row>
        <row r="2277">
          <cell r="B2277" t="str">
            <v xml:space="preserve">Tubo unión E/C 0.63 MPa  90 mm                        </v>
          </cell>
          <cell r="C2277" t="str">
            <v xml:space="preserve"> 6 m </v>
          </cell>
          <cell r="D2277" t="str">
            <v>P79</v>
          </cell>
          <cell r="E2277">
            <v>22.982400000000002</v>
          </cell>
        </row>
        <row r="2278">
          <cell r="B2278" t="str">
            <v xml:space="preserve">Tubo unión E/C 0.63 MPa 110 mm                       </v>
          </cell>
          <cell r="C2278" t="str">
            <v xml:space="preserve"> 6 m </v>
          </cell>
          <cell r="D2278" t="str">
            <v>P79</v>
          </cell>
          <cell r="E2278">
            <v>31.550400000000003</v>
          </cell>
        </row>
        <row r="2279">
          <cell r="B2279" t="str">
            <v xml:space="preserve">Tubo unión E/C 0.63 MPa 160 mm                       </v>
          </cell>
          <cell r="C2279" t="str">
            <v xml:space="preserve"> 6 m </v>
          </cell>
          <cell r="D2279" t="str">
            <v>P79</v>
          </cell>
          <cell r="E2279">
            <v>68.510400000000004</v>
          </cell>
        </row>
        <row r="2280">
          <cell r="B2280" t="str">
            <v xml:space="preserve">Tubo unión E/C 0.63 MPa 200 mm                       </v>
          </cell>
          <cell r="C2280" t="str">
            <v xml:space="preserve"> 6 m </v>
          </cell>
          <cell r="D2280" t="str">
            <v>P79</v>
          </cell>
          <cell r="E2280">
            <v>102.02080000000001</v>
          </cell>
        </row>
        <row r="2281">
          <cell r="B2281" t="str">
            <v xml:space="preserve">Tubo unión E/C 0.63 MPa 225 mm  (bajo pedido)                     </v>
          </cell>
          <cell r="C2281" t="str">
            <v xml:space="preserve"> 6 m </v>
          </cell>
          <cell r="D2281" t="str">
            <v>P79</v>
          </cell>
          <cell r="E2281">
            <v>149.01600000000002</v>
          </cell>
        </row>
        <row r="2282">
          <cell r="B2282" t="str">
            <v xml:space="preserve">Tubo unión E/C 0.80 MPa  63 mm                        </v>
          </cell>
          <cell r="C2282" t="str">
            <v xml:space="preserve"> 6 m </v>
          </cell>
          <cell r="D2282" t="str">
            <v>P79</v>
          </cell>
          <cell r="E2282">
            <v>14.224</v>
          </cell>
        </row>
        <row r="2283">
          <cell r="B2283" t="str">
            <v xml:space="preserve">Tubo unión E/C 0.80 MPa  90 mm                        </v>
          </cell>
          <cell r="C2283" t="str">
            <v xml:space="preserve"> 6 m </v>
          </cell>
          <cell r="D2283" t="str">
            <v>P79</v>
          </cell>
          <cell r="E2283">
            <v>29.030400000000004</v>
          </cell>
        </row>
        <row r="2284">
          <cell r="B2284" t="str">
            <v xml:space="preserve">Tubo unión E/C 0.80 MPa 110 mm                       </v>
          </cell>
          <cell r="C2284" t="str">
            <v xml:space="preserve"> 6 m </v>
          </cell>
          <cell r="D2284" t="str">
            <v>P79</v>
          </cell>
          <cell r="E2284">
            <v>39.7712</v>
          </cell>
        </row>
        <row r="2285">
          <cell r="B2285" t="str">
            <v xml:space="preserve">Tubo unión E/C 0.80 MPa 160 mm                       </v>
          </cell>
          <cell r="C2285" t="str">
            <v xml:space="preserve"> 6 m </v>
          </cell>
          <cell r="D2285" t="str">
            <v>P79</v>
          </cell>
          <cell r="E2285">
            <v>84.056000000000012</v>
          </cell>
        </row>
        <row r="2286">
          <cell r="B2286" t="str">
            <v xml:space="preserve">Tubo unión E/C 0.80 MPa 200 mm                       </v>
          </cell>
          <cell r="C2286" t="str">
            <v xml:space="preserve"> 6 m </v>
          </cell>
          <cell r="D2286" t="str">
            <v>P79</v>
          </cell>
          <cell r="E2286">
            <v>121.00480000000002</v>
          </cell>
        </row>
        <row r="2287">
          <cell r="B2287" t="str">
            <v xml:space="preserve">Tubo unión E/C 0.80 MPa 225 mm  (bajo pedido)                         </v>
          </cell>
          <cell r="C2287" t="str">
            <v xml:space="preserve"> 6 m </v>
          </cell>
          <cell r="D2287" t="str">
            <v>P79</v>
          </cell>
          <cell r="E2287">
            <v>182.64960000000002</v>
          </cell>
        </row>
        <row r="2288">
          <cell r="B2288" t="str">
            <v xml:space="preserve">Tubo unión E/C 1.00 MPa 40 mm                         </v>
          </cell>
          <cell r="C2288" t="str">
            <v xml:space="preserve"> 6 m </v>
          </cell>
          <cell r="D2288" t="str">
            <v>P79</v>
          </cell>
          <cell r="E2288">
            <v>8.1760000000000002</v>
          </cell>
        </row>
        <row r="2289">
          <cell r="B2289" t="str">
            <v xml:space="preserve">Tubo unión E/C 1.25 MPa 110 mm                      </v>
          </cell>
          <cell r="C2289" t="str">
            <v xml:space="preserve"> 6 m </v>
          </cell>
          <cell r="D2289" t="str">
            <v>P79</v>
          </cell>
          <cell r="E2289">
            <v>60.412800000000004</v>
          </cell>
        </row>
        <row r="2290">
          <cell r="B2290" t="str">
            <v xml:space="preserve">Tubo unión E/C 1.25 MPa 160 mm                      </v>
          </cell>
          <cell r="C2290" t="str">
            <v xml:space="preserve"> 6 m </v>
          </cell>
          <cell r="D2290" t="str">
            <v>P79</v>
          </cell>
          <cell r="E2290">
            <v>135.12800000000001</v>
          </cell>
        </row>
        <row r="2291">
          <cell r="B2291" t="str">
            <v xml:space="preserve">Tubo unión E/C 1.25 MPa 200 mm  (bajo pedido)                 </v>
          </cell>
          <cell r="C2291" t="str">
            <v xml:space="preserve"> 6 m </v>
          </cell>
          <cell r="D2291" t="str">
            <v>P79</v>
          </cell>
          <cell r="E2291">
            <v>206.18080000000003</v>
          </cell>
        </row>
        <row r="2292">
          <cell r="B2292" t="str">
            <v xml:space="preserve">Tubo unión E/C 1.25 MPa 50 mm                         </v>
          </cell>
          <cell r="C2292" t="str">
            <v xml:space="preserve"> 6 m </v>
          </cell>
          <cell r="D2292" t="str">
            <v>P79</v>
          </cell>
          <cell r="E2292">
            <v>14.380800000000001</v>
          </cell>
        </row>
        <row r="2293">
          <cell r="B2293" t="str">
            <v xml:space="preserve">Tubo unión E/C 1.25 MPa 63 mm                         </v>
          </cell>
          <cell r="C2293" t="str">
            <v xml:space="preserve"> 6 m </v>
          </cell>
          <cell r="D2293" t="str">
            <v>P79</v>
          </cell>
          <cell r="E2293">
            <v>20.876800000000003</v>
          </cell>
        </row>
        <row r="2294">
          <cell r="B2294" t="str">
            <v xml:space="preserve">Tubo unión E/C 1.25 MPa 90 mm    (bajo pedido)                              </v>
          </cell>
          <cell r="C2294" t="str">
            <v xml:space="preserve"> 6 m </v>
          </cell>
          <cell r="D2294" t="str">
            <v>P79</v>
          </cell>
          <cell r="E2294">
            <v>38.404800000000002</v>
          </cell>
        </row>
        <row r="2295">
          <cell r="B2295" t="str">
            <v xml:space="preserve">U para sifón PVC (desagüe)  50 mm                     </v>
          </cell>
          <cell r="C2295" t="str">
            <v xml:space="preserve"> u   </v>
          </cell>
          <cell r="D2295" t="str">
            <v>P79</v>
          </cell>
          <cell r="E2295">
            <v>1.8256000000000001</v>
          </cell>
        </row>
        <row r="2296">
          <cell r="B2296" t="str">
            <v xml:space="preserve">U para sifón PVC (desagüe)  75 mm                     </v>
          </cell>
          <cell r="C2296" t="str">
            <v xml:space="preserve"> u   </v>
          </cell>
          <cell r="D2296" t="str">
            <v>P79</v>
          </cell>
          <cell r="E2296">
            <v>2.1055999999999999</v>
          </cell>
        </row>
        <row r="2297">
          <cell r="B2297" t="str">
            <v xml:space="preserve">U para sifón PVC (desagüe) 110 mm                     </v>
          </cell>
          <cell r="C2297" t="str">
            <v xml:space="preserve"> u   </v>
          </cell>
          <cell r="D2297" t="str">
            <v>P79</v>
          </cell>
          <cell r="E2297">
            <v>3.6064000000000007</v>
          </cell>
        </row>
        <row r="2298">
          <cell r="B2298" t="str">
            <v>Under Preassure  (33 onzas) 100% Nylon</v>
          </cell>
          <cell r="C2298" t="str">
            <v>m2</v>
          </cell>
          <cell r="D2298" t="str">
            <v>P7</v>
          </cell>
          <cell r="E2298">
            <v>20.16</v>
          </cell>
        </row>
        <row r="2299">
          <cell r="B2299" t="str">
            <v>UNIEMPASTE (interiores)</v>
          </cell>
          <cell r="C2299" t="str">
            <v>5 gal</v>
          </cell>
          <cell r="D2299" t="str">
            <v>P75</v>
          </cell>
          <cell r="E2299">
            <v>38.046400000000006</v>
          </cell>
        </row>
        <row r="2300">
          <cell r="B2300" t="str">
            <v>UNIESMALTE</v>
          </cell>
          <cell r="C2300" t="str">
            <v>4000 cc</v>
          </cell>
          <cell r="D2300" t="str">
            <v>P75</v>
          </cell>
          <cell r="E2300">
            <v>12.6448</v>
          </cell>
        </row>
        <row r="2301">
          <cell r="B2301" t="str">
            <v>UNIFILLER (exteriores)</v>
          </cell>
          <cell r="C2301" t="str">
            <v>5 gal</v>
          </cell>
          <cell r="D2301" t="str">
            <v>P75</v>
          </cell>
          <cell r="E2301">
            <v>50.512000000000008</v>
          </cell>
        </row>
        <row r="2302">
          <cell r="B2302" t="str">
            <v>UNILATEX Económico</v>
          </cell>
          <cell r="C2302" t="str">
            <v>4000 cc</v>
          </cell>
          <cell r="D2302" t="str">
            <v>P75</v>
          </cell>
          <cell r="E2302">
            <v>6.3504000000000005</v>
          </cell>
        </row>
        <row r="2303">
          <cell r="B2303" t="str">
            <v>Union     1"</v>
          </cell>
          <cell r="C2303" t="str">
            <v xml:space="preserve"> u   </v>
          </cell>
          <cell r="D2303" t="str">
            <v>P18</v>
          </cell>
          <cell r="E2303">
            <v>1.3104</v>
          </cell>
        </row>
        <row r="2304">
          <cell r="B2304" t="str">
            <v>Union   1/2"</v>
          </cell>
          <cell r="C2304" t="str">
            <v xml:space="preserve"> u   </v>
          </cell>
          <cell r="D2304" t="str">
            <v>P18</v>
          </cell>
          <cell r="E2304">
            <v>0.32480000000000003</v>
          </cell>
        </row>
        <row r="2305">
          <cell r="B2305" t="str">
            <v>Union   3/4"</v>
          </cell>
          <cell r="C2305" t="str">
            <v xml:space="preserve"> u   </v>
          </cell>
          <cell r="D2305" t="str">
            <v>P18</v>
          </cell>
          <cell r="E2305">
            <v>0.66080000000000005</v>
          </cell>
        </row>
        <row r="2306">
          <cell r="B2306" t="str">
            <v>Unión  1" Hembra Roscada Plasson</v>
          </cell>
          <cell r="C2306" t="str">
            <v>u</v>
          </cell>
          <cell r="D2306" t="str">
            <v>P48</v>
          </cell>
          <cell r="E2306">
            <v>1.3552000000000002</v>
          </cell>
        </row>
        <row r="2307">
          <cell r="B2307" t="str">
            <v xml:space="preserve">Unión 1 1/2" HG                                       </v>
          </cell>
          <cell r="C2307" t="str">
            <v xml:space="preserve"> u   </v>
          </cell>
          <cell r="D2307" t="str">
            <v>P30</v>
          </cell>
          <cell r="E2307">
            <v>0.9</v>
          </cell>
        </row>
        <row r="2308">
          <cell r="B2308" t="str">
            <v xml:space="preserve">Unión 1 1/4" HG                                       </v>
          </cell>
          <cell r="C2308" t="str">
            <v xml:space="preserve"> u   </v>
          </cell>
          <cell r="D2308" t="str">
            <v>P30</v>
          </cell>
          <cell r="E2308">
            <v>0.5</v>
          </cell>
        </row>
        <row r="2309">
          <cell r="B2309" t="str">
            <v>Unión 1/2" WS CU</v>
          </cell>
          <cell r="C2309" t="str">
            <v>u</v>
          </cell>
          <cell r="D2309" t="str">
            <v>P30</v>
          </cell>
          <cell r="E2309">
            <v>0.48</v>
          </cell>
        </row>
        <row r="2310">
          <cell r="B2310" t="str">
            <v xml:space="preserve">Unión 110 mm PVC Inyectada Pegada </v>
          </cell>
          <cell r="C2310" t="str">
            <v>u</v>
          </cell>
          <cell r="D2310" t="str">
            <v>P48</v>
          </cell>
          <cell r="E2310">
            <v>8.072064000000001</v>
          </cell>
        </row>
        <row r="2311">
          <cell r="B2311" t="str">
            <v xml:space="preserve">Unión 2" HG                                           </v>
          </cell>
          <cell r="C2311" t="str">
            <v xml:space="preserve"> u   </v>
          </cell>
          <cell r="D2311" t="str">
            <v>P30</v>
          </cell>
          <cell r="E2311">
            <v>1.36</v>
          </cell>
        </row>
        <row r="2312">
          <cell r="B2312" t="str">
            <v xml:space="preserve">Unión 3/4" HG                                         </v>
          </cell>
          <cell r="C2312" t="str">
            <v xml:space="preserve"> u   </v>
          </cell>
          <cell r="D2312" t="str">
            <v>P30</v>
          </cell>
          <cell r="E2312">
            <v>0.25</v>
          </cell>
        </row>
        <row r="2313">
          <cell r="B2313" t="str">
            <v>Unión 3/4" WS CU</v>
          </cell>
          <cell r="C2313" t="str">
            <v>u</v>
          </cell>
          <cell r="D2313" t="str">
            <v>P30</v>
          </cell>
          <cell r="E2313">
            <v>0.9</v>
          </cell>
        </row>
        <row r="2314">
          <cell r="B2314" t="str">
            <v xml:space="preserve">Unión 50 mm PVC Inyectada Pegada </v>
          </cell>
          <cell r="C2314" t="str">
            <v>u</v>
          </cell>
          <cell r="D2314" t="str">
            <v>P48</v>
          </cell>
          <cell r="E2314">
            <v>1.035552</v>
          </cell>
        </row>
        <row r="2315">
          <cell r="B2315" t="str">
            <v xml:space="preserve">Unión 75 mm PVC Inyectada Pegada </v>
          </cell>
          <cell r="C2315" t="str">
            <v>u</v>
          </cell>
          <cell r="D2315" t="str">
            <v>P48</v>
          </cell>
          <cell r="E2315">
            <v>3.4361600000000005</v>
          </cell>
        </row>
        <row r="2316">
          <cell r="B2316" t="str">
            <v xml:space="preserve">Unión conduit   1"                                    </v>
          </cell>
          <cell r="C2316" t="str">
            <v xml:space="preserve"> u   </v>
          </cell>
          <cell r="D2316" t="str">
            <v>P79</v>
          </cell>
          <cell r="E2316">
            <v>0.32480000000000003</v>
          </cell>
        </row>
        <row r="2317">
          <cell r="B2317" t="str">
            <v xml:space="preserve">Unión conduit  1/2"                                   </v>
          </cell>
          <cell r="C2317" t="str">
            <v xml:space="preserve"> u   </v>
          </cell>
          <cell r="D2317" t="str">
            <v>P79</v>
          </cell>
          <cell r="E2317">
            <v>0.24640000000000004</v>
          </cell>
        </row>
        <row r="2318">
          <cell r="B2318" t="str">
            <v xml:space="preserve">Unión conduit  3/4"                                   </v>
          </cell>
          <cell r="C2318" t="str">
            <v xml:space="preserve"> u   </v>
          </cell>
          <cell r="D2318" t="str">
            <v>P79</v>
          </cell>
          <cell r="E2318">
            <v>0.24640000000000004</v>
          </cell>
        </row>
        <row r="2319">
          <cell r="B2319" t="str">
            <v xml:space="preserve">Unión Gibault  63 mm simétrica               </v>
          </cell>
          <cell r="C2319" t="str">
            <v xml:space="preserve"> u   </v>
          </cell>
          <cell r="D2319" t="str">
            <v>P45</v>
          </cell>
          <cell r="E2319">
            <v>12.55</v>
          </cell>
        </row>
        <row r="2320">
          <cell r="B2320" t="str">
            <v xml:space="preserve">Unión Gibault  90 mm simétrica               </v>
          </cell>
          <cell r="C2320" t="str">
            <v xml:space="preserve"> u   </v>
          </cell>
          <cell r="D2320" t="str">
            <v>P45</v>
          </cell>
          <cell r="E2320">
            <v>14.12</v>
          </cell>
        </row>
        <row r="2321">
          <cell r="B2321" t="str">
            <v xml:space="preserve">Unión Gibault 110 mm simétrica               </v>
          </cell>
          <cell r="C2321" t="str">
            <v xml:space="preserve"> u   </v>
          </cell>
          <cell r="D2321" t="str">
            <v>P45</v>
          </cell>
          <cell r="E2321">
            <v>18.829999999999998</v>
          </cell>
        </row>
        <row r="2322">
          <cell r="B2322" t="str">
            <v xml:space="preserve">Unión Gibault 160 mm simétrica               </v>
          </cell>
          <cell r="C2322" t="str">
            <v xml:space="preserve"> u   </v>
          </cell>
          <cell r="D2322" t="str">
            <v>P45</v>
          </cell>
          <cell r="E2322">
            <v>23.53</v>
          </cell>
        </row>
        <row r="2323">
          <cell r="B2323" t="str">
            <v xml:space="preserve">Unión Gibault 200 mm simétrica         </v>
          </cell>
          <cell r="C2323" t="str">
            <v xml:space="preserve"> u   </v>
          </cell>
          <cell r="D2323" t="str">
            <v>P45</v>
          </cell>
          <cell r="E2323">
            <v>31.38</v>
          </cell>
        </row>
        <row r="2324">
          <cell r="B2324" t="str">
            <v>Unión Gibault 250 mm simétrica</v>
          </cell>
          <cell r="C2324" t="str">
            <v xml:space="preserve"> u   </v>
          </cell>
          <cell r="D2324" t="str">
            <v>P45</v>
          </cell>
          <cell r="E2324">
            <v>50.2</v>
          </cell>
        </row>
        <row r="2325">
          <cell r="B2325" t="str">
            <v xml:space="preserve">Unión HG 1"                                           </v>
          </cell>
          <cell r="C2325" t="str">
            <v xml:space="preserve"> u   </v>
          </cell>
          <cell r="D2325" t="str">
            <v>P30</v>
          </cell>
          <cell r="E2325">
            <v>0.47</v>
          </cell>
        </row>
        <row r="2326">
          <cell r="B2326" t="str">
            <v xml:space="preserve">Unión HG 1/2"                                         </v>
          </cell>
          <cell r="C2326" t="str">
            <v xml:space="preserve"> u   </v>
          </cell>
          <cell r="D2326" t="str">
            <v>P30</v>
          </cell>
          <cell r="E2326">
            <v>0.16</v>
          </cell>
        </row>
        <row r="2327">
          <cell r="B2327" t="str">
            <v xml:space="preserve">Unión IPS de 1"                                   </v>
          </cell>
          <cell r="C2327" t="str">
            <v xml:space="preserve"> u   </v>
          </cell>
          <cell r="D2327" t="str">
            <v>P46</v>
          </cell>
          <cell r="E2327">
            <v>0.85120000000000007</v>
          </cell>
        </row>
        <row r="2328">
          <cell r="B2328" t="str">
            <v xml:space="preserve">Unión IPS de 1/2"                                 </v>
          </cell>
          <cell r="C2328" t="str">
            <v xml:space="preserve"> u   </v>
          </cell>
          <cell r="D2328" t="str">
            <v>P46</v>
          </cell>
          <cell r="E2328">
            <v>0.29120000000000001</v>
          </cell>
        </row>
        <row r="2329">
          <cell r="B2329" t="str">
            <v xml:space="preserve">Unión IPS de 3/4"                                 </v>
          </cell>
          <cell r="C2329" t="str">
            <v xml:space="preserve"> u   </v>
          </cell>
          <cell r="D2329" t="str">
            <v>P46</v>
          </cell>
          <cell r="E2329">
            <v>0.4032</v>
          </cell>
        </row>
        <row r="2330">
          <cell r="B2330" t="str">
            <v>Union Novaloc PVC   1035mm  S2</v>
          </cell>
          <cell r="C2330" t="str">
            <v>6m</v>
          </cell>
          <cell r="D2330" t="str">
            <v>P79</v>
          </cell>
          <cell r="E2330">
            <v>76.160000000000011</v>
          </cell>
        </row>
        <row r="2331">
          <cell r="B2331" t="str">
            <v>Union Novaloc PVC   1035mm  S3</v>
          </cell>
          <cell r="C2331" t="str">
            <v>6m</v>
          </cell>
          <cell r="D2331" t="str">
            <v>P79</v>
          </cell>
          <cell r="E2331">
            <v>88.704000000000008</v>
          </cell>
        </row>
        <row r="2332">
          <cell r="B2332" t="str">
            <v>Union Novaloc PVC   1150mm  S3</v>
          </cell>
          <cell r="C2332" t="str">
            <v>6m</v>
          </cell>
          <cell r="D2332" t="str">
            <v>P79</v>
          </cell>
          <cell r="E2332">
            <v>99.792000000000002</v>
          </cell>
        </row>
        <row r="2333">
          <cell r="B2333" t="str">
            <v>Union Novaloc PVC   475mm  S3</v>
          </cell>
          <cell r="C2333" t="str">
            <v>6m</v>
          </cell>
          <cell r="D2333" t="str">
            <v>P79</v>
          </cell>
          <cell r="E2333">
            <v>28.000000000000004</v>
          </cell>
        </row>
        <row r="2334">
          <cell r="B2334" t="str">
            <v>Union Novaloc PVC   525mm  S3</v>
          </cell>
          <cell r="C2334" t="str">
            <v>6m</v>
          </cell>
          <cell r="D2334" t="str">
            <v>P79</v>
          </cell>
          <cell r="E2334">
            <v>30.240000000000002</v>
          </cell>
        </row>
        <row r="2335">
          <cell r="B2335" t="str">
            <v>Union Novaloc PVC   575mm  S3</v>
          </cell>
          <cell r="C2335" t="str">
            <v>6m</v>
          </cell>
          <cell r="D2335" t="str">
            <v>P79</v>
          </cell>
          <cell r="E2335">
            <v>32.480000000000004</v>
          </cell>
        </row>
        <row r="2336">
          <cell r="B2336" t="str">
            <v>Union Novaloc PVC   640mm  S2</v>
          </cell>
          <cell r="C2336" t="str">
            <v>6m</v>
          </cell>
          <cell r="D2336" t="str">
            <v>P79</v>
          </cell>
          <cell r="E2336">
            <v>34.720000000000006</v>
          </cell>
        </row>
        <row r="2337">
          <cell r="B2337" t="str">
            <v>Union Novaloc PVC   640mm  S4</v>
          </cell>
          <cell r="C2337" t="str">
            <v>6m</v>
          </cell>
          <cell r="D2337" t="str">
            <v>P79</v>
          </cell>
          <cell r="E2337">
            <v>42.56</v>
          </cell>
        </row>
        <row r="2338">
          <cell r="B2338" t="str">
            <v>Union Novaloc PVC   670mm  S2</v>
          </cell>
          <cell r="C2338" t="str">
            <v>6m</v>
          </cell>
          <cell r="D2338" t="str">
            <v>P79</v>
          </cell>
          <cell r="E2338">
            <v>35.840000000000003</v>
          </cell>
        </row>
        <row r="2339">
          <cell r="B2339" t="str">
            <v>Union Novaloc PVC   690mm  S3</v>
          </cell>
          <cell r="C2339" t="str">
            <v>6m</v>
          </cell>
          <cell r="D2339" t="str">
            <v>P79</v>
          </cell>
          <cell r="E2339">
            <v>44.800000000000004</v>
          </cell>
        </row>
        <row r="2340">
          <cell r="B2340" t="str">
            <v>Union Novaloc PVC   730mm  S2</v>
          </cell>
          <cell r="C2340" t="str">
            <v>6m</v>
          </cell>
          <cell r="D2340" t="str">
            <v>P79</v>
          </cell>
          <cell r="E2340">
            <v>42.56</v>
          </cell>
        </row>
        <row r="2341">
          <cell r="B2341" t="str">
            <v>Union Novaloc PVC   730mm  S3</v>
          </cell>
          <cell r="C2341" t="str">
            <v>6m</v>
          </cell>
          <cell r="D2341" t="str">
            <v>P79</v>
          </cell>
          <cell r="E2341">
            <v>47.040000000000006</v>
          </cell>
        </row>
        <row r="2342">
          <cell r="B2342" t="str">
            <v>Union Novaloc PVC   790mm  S3</v>
          </cell>
          <cell r="C2342" t="str">
            <v>6m</v>
          </cell>
          <cell r="D2342" t="str">
            <v>P79</v>
          </cell>
          <cell r="E2342">
            <v>50.400000000000006</v>
          </cell>
        </row>
        <row r="2343">
          <cell r="B2343" t="str">
            <v>Union Novaloc PVC   840mm  S3</v>
          </cell>
          <cell r="C2343" t="str">
            <v>6m</v>
          </cell>
          <cell r="D2343" t="str">
            <v>P79</v>
          </cell>
          <cell r="E2343">
            <v>57.120000000000005</v>
          </cell>
        </row>
        <row r="2344">
          <cell r="B2344" t="str">
            <v>Union Novaloc PVC   940mm  S2</v>
          </cell>
          <cell r="C2344" t="str">
            <v>6m</v>
          </cell>
          <cell r="D2344" t="str">
            <v>P79</v>
          </cell>
          <cell r="E2344">
            <v>63.84</v>
          </cell>
        </row>
        <row r="2345">
          <cell r="B2345" t="str">
            <v>Union Novaloc PVC   960mm  S3</v>
          </cell>
          <cell r="C2345" t="str">
            <v>6m</v>
          </cell>
          <cell r="D2345" t="str">
            <v>P79</v>
          </cell>
          <cell r="E2345">
            <v>76.160000000000011</v>
          </cell>
        </row>
        <row r="2346">
          <cell r="B2346" t="str">
            <v>Unión polipropileno (PP) hembra roscada 1/2" PLASSON</v>
          </cell>
          <cell r="C2346" t="str">
            <v>u</v>
          </cell>
          <cell r="D2346" t="str">
            <v>P48</v>
          </cell>
          <cell r="E2346">
            <v>0.62720000000000009</v>
          </cell>
        </row>
        <row r="2347">
          <cell r="B2347" t="str">
            <v>Unión polipropileno (PP) hembra roscada 3/4" PLASSON</v>
          </cell>
          <cell r="C2347" t="str">
            <v>u</v>
          </cell>
          <cell r="D2347" t="str">
            <v>P48</v>
          </cell>
          <cell r="E2347">
            <v>1.0304000000000002</v>
          </cell>
        </row>
        <row r="2348">
          <cell r="B2348" t="str">
            <v>Unión polipropileno 1/2" agua caliente</v>
          </cell>
          <cell r="C2348" t="str">
            <v xml:space="preserve"> u   </v>
          </cell>
          <cell r="D2348" t="str">
            <v>P79</v>
          </cell>
          <cell r="E2348">
            <v>0.33600000000000002</v>
          </cell>
        </row>
        <row r="2349">
          <cell r="B2349" t="str">
            <v>Unión polipropileno 3/4" agua caliente</v>
          </cell>
          <cell r="C2349" t="str">
            <v xml:space="preserve"> u   </v>
          </cell>
          <cell r="D2349" t="str">
            <v>P79</v>
          </cell>
          <cell r="E2349">
            <v>0.44800000000000006</v>
          </cell>
        </row>
        <row r="2350">
          <cell r="B2350" t="str">
            <v xml:space="preserve">Unión PVC  (desagüe)    50 mm                         </v>
          </cell>
          <cell r="C2350" t="str">
            <v xml:space="preserve"> u   </v>
          </cell>
          <cell r="D2350" t="str">
            <v>P79</v>
          </cell>
          <cell r="E2350">
            <v>0.64960000000000007</v>
          </cell>
        </row>
        <row r="2351">
          <cell r="B2351" t="str">
            <v xml:space="preserve">Unión PVC  (desagüe)    75 mm                         </v>
          </cell>
          <cell r="C2351" t="str">
            <v xml:space="preserve"> u   </v>
          </cell>
          <cell r="D2351" t="str">
            <v>P79</v>
          </cell>
          <cell r="E2351">
            <v>1.0752000000000002</v>
          </cell>
        </row>
        <row r="2352">
          <cell r="B2352" t="str">
            <v xml:space="preserve">Unión PVC  (desagüe)   110 mm                         </v>
          </cell>
          <cell r="C2352" t="str">
            <v xml:space="preserve"> u   </v>
          </cell>
          <cell r="D2352" t="str">
            <v>P79</v>
          </cell>
          <cell r="E2352">
            <v>1.3104</v>
          </cell>
        </row>
        <row r="2353">
          <cell r="B2353" t="str">
            <v xml:space="preserve">Unión PVC  (desagüe)   160 mm                         </v>
          </cell>
          <cell r="C2353" t="str">
            <v xml:space="preserve"> u   </v>
          </cell>
          <cell r="D2353" t="str">
            <v>P79</v>
          </cell>
          <cell r="E2353">
            <v>7.918400000000001</v>
          </cell>
        </row>
        <row r="2354">
          <cell r="B2354" t="str">
            <v xml:space="preserve">Unión PVC  (desagüe)   200 mm                         </v>
          </cell>
          <cell r="C2354" t="str">
            <v xml:space="preserve"> u   </v>
          </cell>
          <cell r="D2354" t="str">
            <v>P79</v>
          </cell>
          <cell r="E2354">
            <v>14.649600000000001</v>
          </cell>
        </row>
        <row r="2355">
          <cell r="B2355" t="str">
            <v xml:space="preserve">Unión PVC  (desagüe)   250 mm                         </v>
          </cell>
          <cell r="C2355" t="str">
            <v xml:space="preserve"> u   </v>
          </cell>
          <cell r="D2355" t="str">
            <v>P79</v>
          </cell>
          <cell r="E2355">
            <v>21.212800000000005</v>
          </cell>
        </row>
        <row r="2356">
          <cell r="B2356" t="str">
            <v xml:space="preserve">Unión PVC  (desagüe)   315 mm                         </v>
          </cell>
          <cell r="C2356" t="str">
            <v xml:space="preserve"> u   </v>
          </cell>
          <cell r="D2356" t="str">
            <v>P79</v>
          </cell>
          <cell r="E2356">
            <v>42.414400000000001</v>
          </cell>
        </row>
        <row r="2357">
          <cell r="B2357" t="str">
            <v xml:space="preserve">Unión PVC CED 40  roscable 1"                                </v>
          </cell>
          <cell r="C2357" t="str">
            <v xml:space="preserve"> u   </v>
          </cell>
          <cell r="D2357" t="str">
            <v>P79</v>
          </cell>
          <cell r="E2357">
            <v>1.1760000000000002</v>
          </cell>
        </row>
        <row r="2358">
          <cell r="B2358" t="str">
            <v xml:space="preserve">Unión PVC CED 40  roscable 1/2"                              </v>
          </cell>
          <cell r="C2358" t="str">
            <v xml:space="preserve"> u   </v>
          </cell>
          <cell r="D2358" t="str">
            <v>P79</v>
          </cell>
          <cell r="E2358">
            <v>0.33600000000000002</v>
          </cell>
        </row>
        <row r="2359">
          <cell r="B2359" t="str">
            <v xml:space="preserve">Unión PVC CED 40 roscable 1 1/2"                             </v>
          </cell>
          <cell r="C2359" t="str">
            <v xml:space="preserve"> u   </v>
          </cell>
          <cell r="D2359" t="str">
            <v>P79</v>
          </cell>
          <cell r="E2359">
            <v>14.8848</v>
          </cell>
        </row>
        <row r="2360">
          <cell r="B2360" t="str">
            <v xml:space="preserve">Unión PVC CED 40 roscable 1 1/4"                             </v>
          </cell>
          <cell r="C2360" t="str">
            <v xml:space="preserve"> u   </v>
          </cell>
          <cell r="D2360" t="str">
            <v>P79</v>
          </cell>
          <cell r="E2360">
            <v>6.7312000000000003</v>
          </cell>
        </row>
        <row r="2361">
          <cell r="B2361" t="str">
            <v xml:space="preserve">Unión PVC CED 40 roscable 2"                             </v>
          </cell>
          <cell r="C2361" t="str">
            <v xml:space="preserve"> u   </v>
          </cell>
          <cell r="D2361" t="str">
            <v>P79</v>
          </cell>
          <cell r="E2361">
            <v>14.940800000000001</v>
          </cell>
        </row>
        <row r="2362">
          <cell r="B2362" t="str">
            <v xml:space="preserve">Unión PVC CED 40 roscable 3/4"                               </v>
          </cell>
          <cell r="C2362" t="str">
            <v xml:space="preserve"> u   </v>
          </cell>
          <cell r="D2362" t="str">
            <v>P79</v>
          </cell>
          <cell r="E2362">
            <v>0.88480000000000014</v>
          </cell>
        </row>
        <row r="2363">
          <cell r="B2363" t="str">
            <v>UNIRESIN (resina para empaste)</v>
          </cell>
          <cell r="C2363" t="str">
            <v>5 gal</v>
          </cell>
          <cell r="D2363" t="str">
            <v>P75</v>
          </cell>
          <cell r="E2363">
            <v>62.193600000000011</v>
          </cell>
        </row>
        <row r="2364">
          <cell r="B2364" t="str">
            <v>UNISEAL (sellador cemento ext.)</v>
          </cell>
          <cell r="C2364" t="str">
            <v>4000 cc</v>
          </cell>
          <cell r="D2364" t="str">
            <v>P75</v>
          </cell>
          <cell r="E2364">
            <v>17.057600000000001</v>
          </cell>
        </row>
        <row r="2365">
          <cell r="B2365" t="str">
            <v>Universal 1/2" SO HE CU</v>
          </cell>
          <cell r="C2365" t="str">
            <v>u</v>
          </cell>
          <cell r="D2365" t="str">
            <v>P30</v>
          </cell>
          <cell r="E2365">
            <v>4.0999999999999996</v>
          </cell>
        </row>
        <row r="2366">
          <cell r="B2366" t="str">
            <v>Universal 1/2" SO SO CU</v>
          </cell>
          <cell r="C2366" t="str">
            <v>u</v>
          </cell>
          <cell r="D2366" t="str">
            <v>P30</v>
          </cell>
          <cell r="E2366">
            <v>4.55</v>
          </cell>
        </row>
        <row r="2367">
          <cell r="B2367" t="str">
            <v>Universal 3/4" SO HE CU</v>
          </cell>
          <cell r="C2367" t="str">
            <v>u</v>
          </cell>
          <cell r="D2367" t="str">
            <v>P30</v>
          </cell>
          <cell r="E2367">
            <v>7.02</v>
          </cell>
        </row>
        <row r="2368">
          <cell r="B2368" t="str">
            <v>Universal 3/4" SO SO CU</v>
          </cell>
          <cell r="C2368" t="str">
            <v>u</v>
          </cell>
          <cell r="D2368" t="str">
            <v>P30</v>
          </cell>
          <cell r="E2368">
            <v>4.0999999999999996</v>
          </cell>
        </row>
        <row r="2369">
          <cell r="B2369" t="str">
            <v xml:space="preserve">Universal HG 1/2"                                     </v>
          </cell>
          <cell r="C2369" t="str">
            <v xml:space="preserve"> u   </v>
          </cell>
          <cell r="D2369" t="str">
            <v>P30</v>
          </cell>
          <cell r="E2369">
            <v>1.25</v>
          </cell>
        </row>
        <row r="2370">
          <cell r="B2370" t="str">
            <v xml:space="preserve">Universal HG 3/4"                                     </v>
          </cell>
          <cell r="C2370" t="str">
            <v xml:space="preserve"> u   </v>
          </cell>
          <cell r="D2370" t="str">
            <v>P30</v>
          </cell>
          <cell r="E2370">
            <v>1.55</v>
          </cell>
        </row>
        <row r="2371">
          <cell r="B2371" t="str">
            <v>Universal polipropileno 1/2" agua caliente</v>
          </cell>
          <cell r="C2371" t="str">
            <v xml:space="preserve"> u   </v>
          </cell>
          <cell r="D2371" t="str">
            <v>P79</v>
          </cell>
          <cell r="E2371">
            <v>0.76160000000000017</v>
          </cell>
        </row>
        <row r="2372">
          <cell r="B2372" t="str">
            <v>Universal polipropileno 3/4" agua caliente</v>
          </cell>
          <cell r="C2372" t="str">
            <v xml:space="preserve"> u   </v>
          </cell>
          <cell r="D2372" t="str">
            <v>P79</v>
          </cell>
          <cell r="E2372">
            <v>1.3776000000000002</v>
          </cell>
        </row>
        <row r="2373">
          <cell r="B2373" t="str">
            <v xml:space="preserve">Universal PVC  CED 40 roscable   1/2"                        </v>
          </cell>
          <cell r="C2373" t="str">
            <v xml:space="preserve"> u   </v>
          </cell>
          <cell r="D2373" t="str">
            <v>P79</v>
          </cell>
          <cell r="E2373">
            <v>3.4159999999999999</v>
          </cell>
        </row>
        <row r="2374">
          <cell r="B2374" t="str">
            <v xml:space="preserve">Universal PVC  CED 40 roscable   3/4"                        </v>
          </cell>
          <cell r="C2374" t="str">
            <v xml:space="preserve"> u   </v>
          </cell>
          <cell r="D2374" t="str">
            <v>P79</v>
          </cell>
          <cell r="E2374">
            <v>5.8800000000000008</v>
          </cell>
        </row>
        <row r="2375">
          <cell r="B2375" t="str">
            <v xml:space="preserve">Universal PVC  CED 40 roscable 1"                            </v>
          </cell>
          <cell r="C2375" t="str">
            <v xml:space="preserve"> u   </v>
          </cell>
          <cell r="D2375" t="str">
            <v>P79</v>
          </cell>
          <cell r="E2375">
            <v>8.3888000000000016</v>
          </cell>
        </row>
        <row r="2376">
          <cell r="B2376" t="str">
            <v xml:space="preserve">Universal PVC CED 40  roscable 1 1/2"                        </v>
          </cell>
          <cell r="C2376" t="str">
            <v xml:space="preserve"> u   </v>
          </cell>
          <cell r="D2376" t="str">
            <v>P79</v>
          </cell>
          <cell r="E2376">
            <v>17.057600000000001</v>
          </cell>
        </row>
        <row r="2377">
          <cell r="B2377" t="str">
            <v xml:space="preserve">Universal PVC CED 40  roscable 1 1/4"                        </v>
          </cell>
          <cell r="C2377" t="str">
            <v xml:space="preserve"> u   </v>
          </cell>
          <cell r="D2377" t="str">
            <v>P79</v>
          </cell>
          <cell r="E2377">
            <v>17.057600000000001</v>
          </cell>
        </row>
        <row r="2378">
          <cell r="B2378" t="str">
            <v xml:space="preserve">Universal PVC CED 40  roscable 2"                        </v>
          </cell>
          <cell r="C2378" t="str">
            <v xml:space="preserve"> u   </v>
          </cell>
          <cell r="D2378" t="str">
            <v>P79</v>
          </cell>
          <cell r="E2378">
            <v>24.348800000000001</v>
          </cell>
        </row>
        <row r="2379">
          <cell r="B2379" t="str">
            <v>Urinario QUANTUM linea institucional (LINEA ECONOMICA)</v>
          </cell>
          <cell r="C2379" t="str">
            <v xml:space="preserve"> u   </v>
          </cell>
          <cell r="D2379" t="str">
            <v>P44</v>
          </cell>
          <cell r="E2379">
            <v>49.784000000000006</v>
          </cell>
        </row>
        <row r="2380">
          <cell r="B2380" t="str">
            <v>Urinario Toto (LINEA PLASMADE)</v>
          </cell>
          <cell r="C2380" t="str">
            <v xml:space="preserve"> u   </v>
          </cell>
          <cell r="D2380" t="str">
            <v>P13</v>
          </cell>
          <cell r="E2380">
            <v>226.3</v>
          </cell>
        </row>
        <row r="2381">
          <cell r="B2381" t="str">
            <v>Válvula  de bola 1" PVC-PEGABLE USA</v>
          </cell>
          <cell r="C2381" t="str">
            <v xml:space="preserve"> u   </v>
          </cell>
          <cell r="D2381" t="str">
            <v>P2</v>
          </cell>
          <cell r="E2381">
            <v>8.4</v>
          </cell>
        </row>
        <row r="2382">
          <cell r="B2382" t="str">
            <v>Válvula  de bola 11/2" PVC-PEGABLE USA</v>
          </cell>
          <cell r="C2382" t="str">
            <v xml:space="preserve"> u   </v>
          </cell>
          <cell r="D2382" t="str">
            <v>P2</v>
          </cell>
          <cell r="E2382">
            <v>10.976000000000003</v>
          </cell>
        </row>
        <row r="2383">
          <cell r="B2383" t="str">
            <v>Válvula  de bola 2" PVC-PEGABLE USA</v>
          </cell>
          <cell r="C2383" t="str">
            <v xml:space="preserve"> u   </v>
          </cell>
          <cell r="D2383" t="str">
            <v>P2</v>
          </cell>
          <cell r="E2383">
            <v>13.272</v>
          </cell>
        </row>
        <row r="2384">
          <cell r="B2384" t="str">
            <v>Válvula  de bola 3" PVC-PEGABLE USA</v>
          </cell>
          <cell r="C2384" t="str">
            <v xml:space="preserve"> u   </v>
          </cell>
          <cell r="D2384" t="str">
            <v>P2</v>
          </cell>
          <cell r="E2384">
            <v>57.344000000000008</v>
          </cell>
        </row>
        <row r="2385">
          <cell r="B2385" t="str">
            <v>Válvula  de bola 4" PVC-PEGABLE USA</v>
          </cell>
          <cell r="C2385" t="str">
            <v xml:space="preserve"> u   </v>
          </cell>
          <cell r="D2385" t="str">
            <v>P2</v>
          </cell>
          <cell r="E2385">
            <v>77.28</v>
          </cell>
        </row>
        <row r="2386">
          <cell r="B2386" t="str">
            <v>Válvula  de bola ITALY 11/2"</v>
          </cell>
          <cell r="C2386" t="str">
            <v xml:space="preserve"> u   </v>
          </cell>
          <cell r="D2386" t="str">
            <v>P2</v>
          </cell>
          <cell r="E2386">
            <v>16.240000000000002</v>
          </cell>
        </row>
        <row r="2387">
          <cell r="B2387" t="str">
            <v>Válvula  de bola ITALY 2"</v>
          </cell>
          <cell r="C2387" t="str">
            <v xml:space="preserve"> u   </v>
          </cell>
          <cell r="D2387" t="str">
            <v>P2</v>
          </cell>
          <cell r="E2387">
            <v>24.64</v>
          </cell>
        </row>
        <row r="2388">
          <cell r="B2388" t="str">
            <v>Válvula  de bola ITALY 3"</v>
          </cell>
          <cell r="C2388" t="str">
            <v xml:space="preserve"> u   </v>
          </cell>
          <cell r="D2388" t="str">
            <v>P2</v>
          </cell>
          <cell r="E2388">
            <v>84.000000000000014</v>
          </cell>
        </row>
        <row r="2389">
          <cell r="B2389" t="str">
            <v>Válvula  de bola ITALY 4"</v>
          </cell>
          <cell r="C2389" t="str">
            <v xml:space="preserve"> u   </v>
          </cell>
          <cell r="D2389" t="str">
            <v>P2</v>
          </cell>
          <cell r="E2389">
            <v>151.20000000000002</v>
          </cell>
        </row>
        <row r="2390">
          <cell r="B2390" t="str">
            <v xml:space="preserve">Válvula check 1 " HELBERT                     </v>
          </cell>
          <cell r="C2390" t="str">
            <v xml:space="preserve"> u   </v>
          </cell>
          <cell r="D2390" t="str">
            <v>P2</v>
          </cell>
          <cell r="E2390">
            <v>15.680000000000001</v>
          </cell>
        </row>
        <row r="2391">
          <cell r="B2391" t="str">
            <v xml:space="preserve">Válvula check 1 1/2" HELBERT                     </v>
          </cell>
          <cell r="C2391" t="str">
            <v xml:space="preserve"> u   </v>
          </cell>
          <cell r="D2391" t="str">
            <v>P2</v>
          </cell>
          <cell r="E2391">
            <v>28.000000000000004</v>
          </cell>
        </row>
        <row r="2392">
          <cell r="B2392" t="str">
            <v xml:space="preserve">Válvula check 1"                                      </v>
          </cell>
          <cell r="C2392" t="str">
            <v xml:space="preserve"> u   </v>
          </cell>
          <cell r="D2392" t="str">
            <v>P2</v>
          </cell>
          <cell r="E2392">
            <v>14.560000000000002</v>
          </cell>
        </row>
        <row r="2393">
          <cell r="B2393" t="str">
            <v xml:space="preserve">Válvula check 1/2"                                    </v>
          </cell>
          <cell r="C2393" t="str">
            <v xml:space="preserve"> u   </v>
          </cell>
          <cell r="D2393" t="str">
            <v>P2</v>
          </cell>
          <cell r="E2393">
            <v>10.080000000000002</v>
          </cell>
        </row>
        <row r="2394">
          <cell r="B2394" t="str">
            <v>Válvula check 2" HELBERT</v>
          </cell>
          <cell r="C2394" t="str">
            <v xml:space="preserve"> u   </v>
          </cell>
          <cell r="D2394" t="str">
            <v>P2</v>
          </cell>
          <cell r="E2394">
            <v>43.680000000000007</v>
          </cell>
        </row>
        <row r="2395">
          <cell r="B2395" t="str">
            <v>Válvula check 2" HELBERT</v>
          </cell>
          <cell r="C2395" t="str">
            <v xml:space="preserve"> u   </v>
          </cell>
          <cell r="D2395" t="str">
            <v>P2</v>
          </cell>
          <cell r="E2395">
            <v>61.600000000000009</v>
          </cell>
        </row>
        <row r="2396">
          <cell r="B2396" t="str">
            <v>Válvula compuerta HF/EL 4" (110mm)</v>
          </cell>
          <cell r="C2396" t="str">
            <v xml:space="preserve"> u   </v>
          </cell>
          <cell r="D2396" t="str">
            <v>P2</v>
          </cell>
          <cell r="E2396">
            <v>182.56000000000003</v>
          </cell>
        </row>
        <row r="2397">
          <cell r="B2397" t="str">
            <v xml:space="preserve">Válvula compuerta HF/EL 8" (200mm)  </v>
          </cell>
          <cell r="C2397" t="str">
            <v xml:space="preserve"> u   </v>
          </cell>
          <cell r="D2397" t="str">
            <v>P2</v>
          </cell>
          <cell r="E2397">
            <v>554.40000000000009</v>
          </cell>
        </row>
        <row r="2398">
          <cell r="B2398" t="str">
            <v xml:space="preserve">Válvula compuerta R.W.  3"                            </v>
          </cell>
          <cell r="C2398" t="str">
            <v xml:space="preserve"> u   </v>
          </cell>
          <cell r="D2398" t="str">
            <v>P2</v>
          </cell>
          <cell r="E2398">
            <v>73.92</v>
          </cell>
        </row>
        <row r="2399">
          <cell r="B2399" t="str">
            <v xml:space="preserve">Válvula compuerta R.W.  4"                            </v>
          </cell>
          <cell r="C2399" t="str">
            <v xml:space="preserve"> u   </v>
          </cell>
          <cell r="D2399" t="str">
            <v>P2</v>
          </cell>
          <cell r="E2399">
            <v>201.6</v>
          </cell>
        </row>
        <row r="2400">
          <cell r="B2400" t="str">
            <v>Válvula de admisión universal</v>
          </cell>
          <cell r="C2400" t="str">
            <v>u</v>
          </cell>
          <cell r="D2400" t="str">
            <v>P39</v>
          </cell>
          <cell r="E2400">
            <v>2.5760000000000001</v>
          </cell>
        </row>
        <row r="2401">
          <cell r="B2401" t="str">
            <v>Válvula de compuerta de hierro fundido extremi lis</v>
          </cell>
          <cell r="C2401" t="str">
            <v xml:space="preserve"> u   </v>
          </cell>
          <cell r="D2401" t="str">
            <v>P2</v>
          </cell>
          <cell r="E2401">
            <v>256.16000000000003</v>
          </cell>
        </row>
        <row r="2402">
          <cell r="B2402" t="str">
            <v>Válvula de descarga</v>
          </cell>
          <cell r="C2402" t="str">
            <v>u</v>
          </cell>
          <cell r="D2402" t="str">
            <v>P39</v>
          </cell>
          <cell r="E2402">
            <v>2.7664000000000004</v>
          </cell>
        </row>
        <row r="2403">
          <cell r="B2403" t="str">
            <v>Válvula KITZ  compuerta 1/2"</v>
          </cell>
          <cell r="C2403" t="str">
            <v xml:space="preserve"> u   </v>
          </cell>
          <cell r="D2403" t="str">
            <v>P88</v>
          </cell>
          <cell r="E2403">
            <v>6.6304000000000007</v>
          </cell>
        </row>
        <row r="2404">
          <cell r="B2404" t="str">
            <v>Válvula KITZ  tipo bola 1"</v>
          </cell>
          <cell r="C2404" t="str">
            <v xml:space="preserve"> u   </v>
          </cell>
          <cell r="D2404" t="str">
            <v>P88</v>
          </cell>
          <cell r="E2404">
            <v>11.491200000000001</v>
          </cell>
        </row>
        <row r="2405">
          <cell r="B2405" t="str">
            <v>Válvula KITZ check 1"</v>
          </cell>
          <cell r="C2405" t="str">
            <v xml:space="preserve"> u   </v>
          </cell>
          <cell r="D2405" t="str">
            <v>P88</v>
          </cell>
          <cell r="E2405">
            <v>18.569600000000001</v>
          </cell>
        </row>
        <row r="2406">
          <cell r="B2406" t="str">
            <v>Válvula KITZ check 1/2"</v>
          </cell>
          <cell r="C2406" t="str">
            <v xml:space="preserve"> u   </v>
          </cell>
          <cell r="D2406" t="str">
            <v>P88</v>
          </cell>
          <cell r="E2406">
            <v>9.4752000000000027</v>
          </cell>
        </row>
        <row r="2407">
          <cell r="B2407" t="str">
            <v>Válvula KITZ check 3/4"</v>
          </cell>
          <cell r="C2407" t="str">
            <v xml:space="preserve"> u   </v>
          </cell>
          <cell r="D2407" t="str">
            <v>P88</v>
          </cell>
          <cell r="E2407">
            <v>12.521600000000001</v>
          </cell>
        </row>
        <row r="2408">
          <cell r="B2408" t="str">
            <v>Válvula KITZ compuerta 1"</v>
          </cell>
          <cell r="C2408" t="str">
            <v xml:space="preserve"> u   </v>
          </cell>
          <cell r="D2408" t="str">
            <v>P88</v>
          </cell>
          <cell r="E2408">
            <v>11.5024</v>
          </cell>
        </row>
        <row r="2409">
          <cell r="B2409" t="str">
            <v>Válvula KITZ compuerta 3/4"</v>
          </cell>
          <cell r="C2409" t="str">
            <v xml:space="preserve"> u   </v>
          </cell>
          <cell r="D2409" t="str">
            <v>P88</v>
          </cell>
          <cell r="E2409">
            <v>9.4080000000000013</v>
          </cell>
        </row>
        <row r="2410">
          <cell r="B2410" t="str">
            <v>Válvula KITZ tipo bola 1/2"</v>
          </cell>
          <cell r="C2410" t="str">
            <v xml:space="preserve"> u   </v>
          </cell>
          <cell r="D2410" t="str">
            <v>P88</v>
          </cell>
          <cell r="E2410">
            <v>5.9696000000000007</v>
          </cell>
        </row>
        <row r="2411">
          <cell r="B2411" t="str">
            <v>Válvula KITZ tipo bola 3/4"</v>
          </cell>
          <cell r="C2411" t="str">
            <v xml:space="preserve"> u   </v>
          </cell>
          <cell r="D2411" t="str">
            <v>P88</v>
          </cell>
          <cell r="E2411">
            <v>8.2544000000000004</v>
          </cell>
        </row>
        <row r="2412">
          <cell r="B2412" t="str">
            <v>Varilla coperweell</v>
          </cell>
          <cell r="C2412" t="str">
            <v>m2</v>
          </cell>
          <cell r="E2412">
            <v>21.2</v>
          </cell>
        </row>
        <row r="2413">
          <cell r="B2413" t="str">
            <v>Varilla corrugada 14mm o mayor</v>
          </cell>
          <cell r="C2413" t="str">
            <v>qq</v>
          </cell>
          <cell r="D2413" t="str">
            <v>P43</v>
          </cell>
          <cell r="E2413">
            <v>47.051200000000001</v>
          </cell>
        </row>
        <row r="2414">
          <cell r="B2414" t="str">
            <v xml:space="preserve">Varilla corrugada 8-10-12 mm </v>
          </cell>
          <cell r="C2414" t="str">
            <v>Kg</v>
          </cell>
          <cell r="D2414" t="str">
            <v>P43</v>
          </cell>
          <cell r="E2414">
            <v>0.91615999999999997</v>
          </cell>
        </row>
        <row r="2415">
          <cell r="B2415" t="str">
            <v>Varilla corrugada antisismica A-42S. D=10mm</v>
          </cell>
          <cell r="C2415" t="str">
            <v>qq</v>
          </cell>
          <cell r="D2415" t="str">
            <v>P31</v>
          </cell>
          <cell r="E2415">
            <v>42.28</v>
          </cell>
        </row>
        <row r="2416">
          <cell r="B2416" t="str">
            <v>Varilla corrugada antisismica A-42S. D=10mm</v>
          </cell>
          <cell r="C2416" t="str">
            <v>kg</v>
          </cell>
          <cell r="D2416" t="str">
            <v>P31</v>
          </cell>
          <cell r="E2416">
            <v>0.93227400000000016</v>
          </cell>
        </row>
        <row r="2417">
          <cell r="B2417" t="str">
            <v>Varilla corrugada antisismica A-42S. D=12mm</v>
          </cell>
          <cell r="C2417" t="str">
            <v>qq</v>
          </cell>
          <cell r="D2417" t="str">
            <v>P31</v>
          </cell>
          <cell r="E2417">
            <v>42.28</v>
          </cell>
        </row>
        <row r="2418">
          <cell r="B2418" t="str">
            <v>Varilla corrugada antisismica A-42S. D=12mm</v>
          </cell>
          <cell r="C2418" t="str">
            <v>kg</v>
          </cell>
          <cell r="D2418" t="str">
            <v>P31</v>
          </cell>
          <cell r="E2418">
            <v>0.93227400000000016</v>
          </cell>
        </row>
        <row r="2419">
          <cell r="B2419" t="str">
            <v>Varilla corrugada antisismica A-42S. D=14-16mm</v>
          </cell>
          <cell r="C2419" t="str">
            <v>qq</v>
          </cell>
          <cell r="D2419" t="str">
            <v>P31</v>
          </cell>
          <cell r="E2419">
            <v>43.523200000000003</v>
          </cell>
        </row>
        <row r="2420">
          <cell r="B2420" t="str">
            <v>Varilla corrugada antisismica A-42S. D=14-16mm</v>
          </cell>
          <cell r="C2420" t="str">
            <v>kg</v>
          </cell>
          <cell r="D2420" t="str">
            <v>P31</v>
          </cell>
          <cell r="E2420">
            <v>0.95968656000000019</v>
          </cell>
        </row>
        <row r="2421">
          <cell r="B2421" t="str">
            <v>Varilla corrugada antisismica A-42S. D=18-32mm</v>
          </cell>
          <cell r="C2421" t="str">
            <v>qq</v>
          </cell>
          <cell r="D2421" t="str">
            <v>P31</v>
          </cell>
          <cell r="E2421">
            <v>43.523200000000003</v>
          </cell>
        </row>
        <row r="2422">
          <cell r="B2422" t="str">
            <v>Varilla corrugada antisismica A-42S. D=18-32mm</v>
          </cell>
          <cell r="C2422" t="str">
            <v>kg</v>
          </cell>
          <cell r="D2422" t="str">
            <v>P31</v>
          </cell>
          <cell r="E2422">
            <v>0.95968656000000019</v>
          </cell>
        </row>
        <row r="2423">
          <cell r="B2423" t="str">
            <v>Varilla corrugada antisismica A-42S. D=8mm</v>
          </cell>
          <cell r="C2423" t="str">
            <v>qq</v>
          </cell>
          <cell r="D2423" t="str">
            <v>P31</v>
          </cell>
          <cell r="E2423">
            <v>42.28</v>
          </cell>
        </row>
        <row r="2424">
          <cell r="B2424" t="str">
            <v>Varilla corrugada antisismica A-42S. D=8mm</v>
          </cell>
          <cell r="C2424" t="str">
            <v>kg</v>
          </cell>
          <cell r="D2424" t="str">
            <v>P31</v>
          </cell>
          <cell r="E2424">
            <v>0.93227400000000016</v>
          </cell>
        </row>
        <row r="2425">
          <cell r="B2425" t="str">
            <v xml:space="preserve">Ventana con protección    1.00 x 1.00                 </v>
          </cell>
          <cell r="C2425" t="str">
            <v xml:space="preserve"> u   </v>
          </cell>
          <cell r="D2425" t="str">
            <v>P67</v>
          </cell>
          <cell r="E2425">
            <v>53.3</v>
          </cell>
        </row>
        <row r="2426">
          <cell r="B2426" t="str">
            <v xml:space="preserve">Ventana con protección    1.50 x 1.50                 </v>
          </cell>
          <cell r="C2426" t="str">
            <v xml:space="preserve"> u   </v>
          </cell>
          <cell r="D2426" t="str">
            <v>P67</v>
          </cell>
          <cell r="E2426">
            <v>101.3</v>
          </cell>
        </row>
        <row r="2427">
          <cell r="B2427" t="str">
            <v>Ventana corrediza serie 2000 "OX" 1.0 m x 1.0 m</v>
          </cell>
          <cell r="C2427" t="str">
            <v>u</v>
          </cell>
          <cell r="D2427" t="str">
            <v>P17</v>
          </cell>
          <cell r="E2427">
            <v>23.78</v>
          </cell>
        </row>
        <row r="2428">
          <cell r="B2428" t="str">
            <v>Ventana corrediza serie 2000 "XX" 1.0 m x 1.0 m</v>
          </cell>
          <cell r="C2428" t="str">
            <v>u</v>
          </cell>
          <cell r="D2428" t="str">
            <v>P17</v>
          </cell>
          <cell r="E2428">
            <v>26.43</v>
          </cell>
        </row>
        <row r="2429">
          <cell r="B2429" t="str">
            <v>Ventana fija económica 1 módulo 1.0 m x 1.0 m</v>
          </cell>
          <cell r="C2429" t="str">
            <v>u</v>
          </cell>
          <cell r="D2429" t="str">
            <v>P17</v>
          </cell>
          <cell r="E2429">
            <v>24.75</v>
          </cell>
        </row>
        <row r="2430">
          <cell r="B2430" t="str">
            <v>Ventana fija económica 2 módulos 1.0 m x 1.0 m</v>
          </cell>
          <cell r="C2430" t="str">
            <v>u</v>
          </cell>
          <cell r="D2430" t="str">
            <v>P17</v>
          </cell>
          <cell r="E2430">
            <v>32</v>
          </cell>
        </row>
        <row r="2431">
          <cell r="B2431" t="str">
            <v>Vertiente  (20 onzas) PP</v>
          </cell>
          <cell r="C2431" t="str">
            <v>m2</v>
          </cell>
          <cell r="D2431" t="str">
            <v>P7</v>
          </cell>
          <cell r="E2431">
            <v>7.952</v>
          </cell>
        </row>
        <row r="2432">
          <cell r="B2432" t="str">
            <v>Vidrio catedral bronce Chinchilla 4</v>
          </cell>
          <cell r="C2432" t="str">
            <v>m2</v>
          </cell>
          <cell r="D2432" t="str">
            <v>P28</v>
          </cell>
          <cell r="E2432">
            <v>7.3599999999999994</v>
          </cell>
        </row>
        <row r="2433">
          <cell r="B2433" t="str">
            <v>Vidrio catedral Bronce Llovisna</v>
          </cell>
          <cell r="C2433" t="str">
            <v>m2</v>
          </cell>
          <cell r="D2433" t="str">
            <v>P28</v>
          </cell>
          <cell r="E2433">
            <v>7.3599999999999994</v>
          </cell>
        </row>
        <row r="2434">
          <cell r="B2434" t="str">
            <v>Vidrio catedral Bronce Llovisna 4mm</v>
          </cell>
          <cell r="C2434" t="str">
            <v>m2</v>
          </cell>
          <cell r="D2434" t="str">
            <v>P99</v>
          </cell>
          <cell r="E2434">
            <v>6.02</v>
          </cell>
        </row>
        <row r="2435">
          <cell r="B2435" t="str">
            <v>Vidrio catedral bronce Moresqui</v>
          </cell>
          <cell r="C2435" t="str">
            <v>m2</v>
          </cell>
          <cell r="D2435" t="str">
            <v>P28</v>
          </cell>
          <cell r="E2435">
            <v>7.3599999999999994</v>
          </cell>
        </row>
        <row r="2436">
          <cell r="B2436" t="str">
            <v>Vidrio catedral bronce Moresqui 4mm</v>
          </cell>
          <cell r="C2436" t="str">
            <v>m2</v>
          </cell>
          <cell r="D2436" t="str">
            <v>P99</v>
          </cell>
          <cell r="E2436">
            <v>6.02</v>
          </cell>
        </row>
        <row r="2437">
          <cell r="B2437" t="str">
            <v>Vidrio catedral claro Chinchilla 8</v>
          </cell>
          <cell r="C2437" t="str">
            <v>m2</v>
          </cell>
          <cell r="D2437" t="str">
            <v>P28</v>
          </cell>
          <cell r="E2437">
            <v>10.35</v>
          </cell>
        </row>
        <row r="2438">
          <cell r="B2438" t="str">
            <v>Vidrio catedral claro Moresqui</v>
          </cell>
          <cell r="C2438" t="str">
            <v>m2</v>
          </cell>
          <cell r="D2438" t="str">
            <v>P28</v>
          </cell>
          <cell r="E2438">
            <v>8.1649999999999991</v>
          </cell>
        </row>
        <row r="2439">
          <cell r="B2439" t="str">
            <v>Vidrio catedral claro Moresqui 4mm</v>
          </cell>
          <cell r="C2439" t="str">
            <v>m2</v>
          </cell>
          <cell r="D2439" t="str">
            <v>P99</v>
          </cell>
          <cell r="E2439">
            <v>4.37</v>
          </cell>
        </row>
        <row r="2440">
          <cell r="B2440" t="str">
            <v>Vidrio catedral claro Rombos 4mm</v>
          </cell>
          <cell r="C2440" t="str">
            <v>m2</v>
          </cell>
          <cell r="D2440" t="str">
            <v>P99</v>
          </cell>
          <cell r="E2440">
            <v>4.37</v>
          </cell>
        </row>
        <row r="2441">
          <cell r="B2441" t="str">
            <v>Vidrio estirado bronce 4mm</v>
          </cell>
          <cell r="C2441" t="str">
            <v>m2</v>
          </cell>
          <cell r="D2441" t="str">
            <v>P28</v>
          </cell>
          <cell r="E2441">
            <v>6.7850000000000001</v>
          </cell>
        </row>
        <row r="2442">
          <cell r="B2442" t="str">
            <v>Vidrio estirado bronce 6mm</v>
          </cell>
          <cell r="C2442" t="str">
            <v>m2</v>
          </cell>
          <cell r="D2442" t="str">
            <v>P28</v>
          </cell>
          <cell r="E2442">
            <v>10.004999999999999</v>
          </cell>
        </row>
        <row r="2443">
          <cell r="B2443" t="str">
            <v>Vidrio Flotado Bronce 10mm</v>
          </cell>
          <cell r="C2443" t="str">
            <v>m2</v>
          </cell>
          <cell r="D2443" t="str">
            <v>P28</v>
          </cell>
          <cell r="E2443">
            <v>22.8</v>
          </cell>
        </row>
        <row r="2444">
          <cell r="B2444" t="str">
            <v>Vidrio Flotado Bronce 3mm</v>
          </cell>
          <cell r="C2444" t="str">
            <v>m2</v>
          </cell>
          <cell r="D2444" t="str">
            <v>P28</v>
          </cell>
          <cell r="E2444">
            <v>6.5</v>
          </cell>
        </row>
        <row r="2445">
          <cell r="B2445" t="str">
            <v>Vidrio Flotado Bronce 4mm</v>
          </cell>
          <cell r="C2445" t="str">
            <v>m2</v>
          </cell>
          <cell r="D2445" t="str">
            <v>P28</v>
          </cell>
          <cell r="E2445">
            <v>8.8000000000000007</v>
          </cell>
        </row>
        <row r="2446">
          <cell r="B2446" t="str">
            <v>Vidrio Flotado Bronce 5mm</v>
          </cell>
          <cell r="C2446" t="str">
            <v>m2</v>
          </cell>
          <cell r="D2446" t="str">
            <v>P28</v>
          </cell>
          <cell r="E2446">
            <v>10.6</v>
          </cell>
        </row>
        <row r="2447">
          <cell r="B2447" t="str">
            <v>Vidrio Flotado Bronce 6mm</v>
          </cell>
          <cell r="C2447" t="str">
            <v>m2</v>
          </cell>
          <cell r="D2447" t="str">
            <v>P28</v>
          </cell>
          <cell r="E2447">
            <v>13.2</v>
          </cell>
        </row>
        <row r="2448">
          <cell r="B2448" t="str">
            <v>Vidrio Flotado Bronce 8mm</v>
          </cell>
          <cell r="C2448" t="str">
            <v>m2</v>
          </cell>
          <cell r="D2448" t="str">
            <v>P28</v>
          </cell>
          <cell r="E2448">
            <v>18.2</v>
          </cell>
        </row>
        <row r="2449">
          <cell r="B2449" t="str">
            <v>Vidrio Flotado Bronce/Gris 4mm</v>
          </cell>
          <cell r="C2449" t="str">
            <v>m2</v>
          </cell>
          <cell r="D2449" t="str">
            <v>P99</v>
          </cell>
          <cell r="E2449">
            <v>7.66</v>
          </cell>
        </row>
        <row r="2450">
          <cell r="B2450" t="str">
            <v>Vidrio Flotado Bronce/Gris 6mm</v>
          </cell>
          <cell r="C2450" t="str">
            <v>m2</v>
          </cell>
          <cell r="D2450" t="str">
            <v>P99</v>
          </cell>
          <cell r="E2450">
            <v>11.23</v>
          </cell>
        </row>
        <row r="2451">
          <cell r="B2451" t="str">
            <v xml:space="preserve">Viga de chanul de 1 a 6 m                             </v>
          </cell>
          <cell r="C2451" t="str">
            <v xml:space="preserve"> m   </v>
          </cell>
          <cell r="D2451" t="str">
            <v>P64</v>
          </cell>
          <cell r="E2451">
            <v>4.4800000000000004</v>
          </cell>
        </row>
        <row r="2452">
          <cell r="B2452" t="str">
            <v xml:space="preserve">Viga de chanul de 7m                             </v>
          </cell>
          <cell r="C2452" t="str">
            <v xml:space="preserve"> m   </v>
          </cell>
          <cell r="D2452" t="str">
            <v>P64</v>
          </cell>
          <cell r="E2452">
            <v>4.4800000000000004</v>
          </cell>
        </row>
        <row r="2453">
          <cell r="B2453" t="str">
            <v xml:space="preserve">Viga de chanul de 8m              </v>
          </cell>
          <cell r="C2453" t="str">
            <v xml:space="preserve"> m   </v>
          </cell>
          <cell r="D2453" t="str">
            <v>P64</v>
          </cell>
          <cell r="E2453">
            <v>4.4800000000000004</v>
          </cell>
        </row>
        <row r="2454">
          <cell r="B2454" t="str">
            <v>Viga V1</v>
          </cell>
          <cell r="C2454" t="str">
            <v>vig</v>
          </cell>
          <cell r="D2454" t="str">
            <v>P31</v>
          </cell>
          <cell r="E2454">
            <v>11.132800000000001</v>
          </cell>
        </row>
        <row r="2455">
          <cell r="B2455" t="str">
            <v xml:space="preserve">Viga V1 L=6.5m A=100cm2                               </v>
          </cell>
          <cell r="C2455" t="str">
            <v xml:space="preserve"> u   </v>
          </cell>
          <cell r="D2455" t="str">
            <v>P55</v>
          </cell>
          <cell r="E2455">
            <v>11.580800000000002</v>
          </cell>
        </row>
        <row r="2456">
          <cell r="B2456" t="str">
            <v>Viga V2</v>
          </cell>
          <cell r="C2456" t="str">
            <v>vig</v>
          </cell>
          <cell r="D2456" t="str">
            <v>P31</v>
          </cell>
          <cell r="E2456">
            <v>11.592000000000001</v>
          </cell>
        </row>
        <row r="2457">
          <cell r="B2457" t="str">
            <v xml:space="preserve">Viga V2 L=6.5m A=150cm2                               </v>
          </cell>
          <cell r="C2457" t="str">
            <v xml:space="preserve"> u   </v>
          </cell>
          <cell r="D2457" t="str">
            <v>P55</v>
          </cell>
          <cell r="E2457">
            <v>12.051200000000001</v>
          </cell>
        </row>
        <row r="2458">
          <cell r="B2458" t="str">
            <v>Viga V3 - V4</v>
          </cell>
          <cell r="C2458" t="str">
            <v>vig</v>
          </cell>
          <cell r="D2458" t="str">
            <v>P31</v>
          </cell>
          <cell r="E2458">
            <v>12.040000000000001</v>
          </cell>
        </row>
        <row r="2459">
          <cell r="B2459" t="str">
            <v xml:space="preserve">Viga V3 L=6.5m A=225cm2                               </v>
          </cell>
          <cell r="C2459" t="str">
            <v xml:space="preserve"> u   </v>
          </cell>
          <cell r="D2459" t="str">
            <v>P55</v>
          </cell>
          <cell r="E2459">
            <v>12.521600000000001</v>
          </cell>
        </row>
        <row r="2460">
          <cell r="B2460" t="str">
            <v xml:space="preserve">Viga V4 L=6.5m A=200cm2                               </v>
          </cell>
          <cell r="C2460" t="str">
            <v xml:space="preserve"> u   </v>
          </cell>
          <cell r="D2460" t="str">
            <v>P55</v>
          </cell>
          <cell r="E2460">
            <v>12.521600000000001</v>
          </cell>
        </row>
        <row r="2461">
          <cell r="B2461" t="str">
            <v>Vineyard  (42 onzas)   12% Nylon 88% PP</v>
          </cell>
          <cell r="C2461" t="str">
            <v>m2</v>
          </cell>
          <cell r="D2461" t="str">
            <v>P7</v>
          </cell>
          <cell r="E2461">
            <v>18.032000000000004</v>
          </cell>
        </row>
        <row r="2462">
          <cell r="B2462" t="str">
            <v>Viniltex mate látex superlavable</v>
          </cell>
          <cell r="C2462" t="str">
            <v>4000 cc</v>
          </cell>
          <cell r="D2462" t="str">
            <v>P25</v>
          </cell>
          <cell r="E2462">
            <v>18.510000000000002</v>
          </cell>
        </row>
        <row r="2463">
          <cell r="B2463" t="str">
            <v xml:space="preserve">Vinyl  Pavco TERRAZO ALMEND  v/color. 3 mm 30x30                       </v>
          </cell>
          <cell r="C2463" t="str">
            <v xml:space="preserve"> m2  </v>
          </cell>
          <cell r="D2463" t="str">
            <v>P60</v>
          </cell>
          <cell r="E2463">
            <v>7.726726726726727</v>
          </cell>
        </row>
        <row r="2464">
          <cell r="B2464" t="str">
            <v xml:space="preserve">Vinyl Pavco MARMOL CURUBA v/color. 1.6mm30X30           </v>
          </cell>
          <cell r="C2464" t="str">
            <v xml:space="preserve"> m2  </v>
          </cell>
          <cell r="D2464" t="str">
            <v>P60</v>
          </cell>
          <cell r="E2464">
            <v>3.9349206349206347</v>
          </cell>
        </row>
        <row r="2465">
          <cell r="B2465" t="str">
            <v xml:space="preserve">Vinyl Pavco ROCAS AGATA v/color. 2 mm30X30           </v>
          </cell>
          <cell r="C2465" t="str">
            <v xml:space="preserve"> m2  </v>
          </cell>
          <cell r="D2465" t="str">
            <v>P60</v>
          </cell>
          <cell r="E2465">
            <v>4.9186507936507935</v>
          </cell>
        </row>
        <row r="2466">
          <cell r="B2466" t="str">
            <v xml:space="preserve">Vinyl reforzado FUTURA STANDAR 2.5mm          </v>
          </cell>
          <cell r="C2466" t="str">
            <v xml:space="preserve"> m2  </v>
          </cell>
          <cell r="D2466" t="str">
            <v>P77</v>
          </cell>
          <cell r="E2466">
            <v>6.18</v>
          </cell>
        </row>
        <row r="2467">
          <cell r="B2467" t="str">
            <v xml:space="preserve">Vinyl reforzado FUTURA STANDAR 3.2mm          </v>
          </cell>
          <cell r="C2467" t="str">
            <v xml:space="preserve"> m2  </v>
          </cell>
          <cell r="D2467" t="str">
            <v>P77</v>
          </cell>
          <cell r="E2467">
            <v>7.5</v>
          </cell>
        </row>
        <row r="2468">
          <cell r="B2468" t="str">
            <v xml:space="preserve">Vinyl reforzado LINES STANDAR 1.6mm  30X30        </v>
          </cell>
          <cell r="C2468" t="str">
            <v xml:space="preserve"> m2  </v>
          </cell>
          <cell r="D2468" t="str">
            <v>P77</v>
          </cell>
          <cell r="E2468">
            <v>4.2672000000000008</v>
          </cell>
        </row>
        <row r="2469">
          <cell r="B2469" t="str">
            <v xml:space="preserve">Vinyl SOLIDA, LUJOPAK e=2.5mm  30X30        </v>
          </cell>
          <cell r="C2469" t="str">
            <v xml:space="preserve"> m2  </v>
          </cell>
          <cell r="D2469" t="str">
            <v>P77</v>
          </cell>
          <cell r="E2469">
            <v>6.18</v>
          </cell>
        </row>
        <row r="2470">
          <cell r="B2470" t="str">
            <v xml:space="preserve">Vinyl SOLIDA, LUJOPAK e=3.2mm  30X30        </v>
          </cell>
          <cell r="C2470" t="str">
            <v>m2</v>
          </cell>
          <cell r="D2470" t="str">
            <v>P77</v>
          </cell>
          <cell r="E2470">
            <v>7.5</v>
          </cell>
        </row>
        <row r="2471">
          <cell r="B2471" t="str">
            <v xml:space="preserve">Vinyl sólido EXCELENCIA e=1.6mm  30X30        </v>
          </cell>
          <cell r="C2471" t="str">
            <v xml:space="preserve"> m2  </v>
          </cell>
          <cell r="D2471" t="str">
            <v>P77</v>
          </cell>
          <cell r="E2471">
            <v>4.03</v>
          </cell>
        </row>
        <row r="2472">
          <cell r="B2472" t="str">
            <v>virtual   (28 onzas) PP</v>
          </cell>
          <cell r="C2472" t="str">
            <v>m2</v>
          </cell>
          <cell r="D2472" t="str">
            <v>P7</v>
          </cell>
          <cell r="E2472">
            <v>11.5024</v>
          </cell>
        </row>
        <row r="2473">
          <cell r="B2473" t="str">
            <v>XV  (25 onzas) PP</v>
          </cell>
          <cell r="C2473" t="str">
            <v>m2</v>
          </cell>
          <cell r="D2473" t="str">
            <v>P7</v>
          </cell>
          <cell r="E2473">
            <v>11.547200000000002</v>
          </cell>
        </row>
        <row r="2474">
          <cell r="B2474" t="str">
            <v>YEE  110 MM</v>
          </cell>
          <cell r="C2474" t="str">
            <v xml:space="preserve"> u   </v>
          </cell>
          <cell r="D2474" t="str">
            <v>P66</v>
          </cell>
          <cell r="E2474">
            <v>2.89</v>
          </cell>
        </row>
        <row r="2475">
          <cell r="B2475" t="str">
            <v>YEE  50 MM</v>
          </cell>
          <cell r="C2475" t="str">
            <v xml:space="preserve"> u   </v>
          </cell>
          <cell r="D2475" t="str">
            <v>P66</v>
          </cell>
          <cell r="E2475">
            <v>0.89</v>
          </cell>
        </row>
        <row r="2476">
          <cell r="B2476" t="str">
            <v>YEE  75 MM</v>
          </cell>
          <cell r="C2476" t="str">
            <v xml:space="preserve"> u   </v>
          </cell>
          <cell r="D2476" t="str">
            <v>P66</v>
          </cell>
          <cell r="E2476">
            <v>1.8</v>
          </cell>
        </row>
        <row r="2477">
          <cell r="B2477" t="str">
            <v xml:space="preserve">Yee doble PVC  50 mm. desagüe                         </v>
          </cell>
          <cell r="C2477" t="str">
            <v xml:space="preserve"> u   </v>
          </cell>
          <cell r="D2477" t="str">
            <v>P79</v>
          </cell>
          <cell r="E2477">
            <v>10.225600000000002</v>
          </cell>
        </row>
        <row r="2478">
          <cell r="B2478" t="str">
            <v xml:space="preserve">Yee PVC  50 mm. desagüe                               </v>
          </cell>
          <cell r="C2478" t="str">
            <v xml:space="preserve"> u   </v>
          </cell>
          <cell r="D2478" t="str">
            <v>P79</v>
          </cell>
          <cell r="E2478">
            <v>1.2096000000000002</v>
          </cell>
        </row>
        <row r="2479">
          <cell r="B2479" t="str">
            <v xml:space="preserve">Yee PVC  75 mm. desagüe                               </v>
          </cell>
          <cell r="C2479" t="str">
            <v xml:space="preserve"> u   </v>
          </cell>
          <cell r="D2479" t="str">
            <v>P79</v>
          </cell>
          <cell r="E2479">
            <v>2.6096000000000004</v>
          </cell>
        </row>
        <row r="2480">
          <cell r="B2480" t="str">
            <v xml:space="preserve">Yee PVC 110 mm. desagüe                               </v>
          </cell>
          <cell r="C2480" t="str">
            <v xml:space="preserve"> u   </v>
          </cell>
          <cell r="D2480" t="str">
            <v>P79</v>
          </cell>
          <cell r="E2480">
            <v>3.5168000000000004</v>
          </cell>
        </row>
        <row r="2481">
          <cell r="B2481" t="str">
            <v xml:space="preserve">Yee PVC 160 mm. desagüe                               </v>
          </cell>
          <cell r="C2481" t="str">
            <v xml:space="preserve"> u   </v>
          </cell>
          <cell r="D2481" t="str">
            <v>P79</v>
          </cell>
          <cell r="E2481">
            <v>10.080000000000002</v>
          </cell>
        </row>
        <row r="2482">
          <cell r="B2482" t="str">
            <v xml:space="preserve">Yeso                                                  </v>
          </cell>
          <cell r="C2482" t="str">
            <v xml:space="preserve"> kg. </v>
          </cell>
          <cell r="D2482" t="str">
            <v>P60</v>
          </cell>
          <cell r="E2482">
            <v>0.44</v>
          </cell>
        </row>
        <row r="2483">
          <cell r="B2483" t="str">
            <v>Zin colombiano 1.80</v>
          </cell>
          <cell r="C2483" t="str">
            <v>u</v>
          </cell>
          <cell r="D2483" t="str">
            <v>P84</v>
          </cell>
          <cell r="E2483">
            <v>3.8000941176470566</v>
          </cell>
        </row>
        <row r="2484">
          <cell r="B2484" t="str">
            <v>Zin colombiano 2.40</v>
          </cell>
          <cell r="C2484" t="str">
            <v>u</v>
          </cell>
          <cell r="D2484" t="str">
            <v>P84</v>
          </cell>
          <cell r="E2484">
            <v>5.0667921568627445</v>
          </cell>
        </row>
        <row r="2485">
          <cell r="B2485" t="str">
            <v>Zin colombiano 3.00</v>
          </cell>
          <cell r="C2485" t="str">
            <v>u</v>
          </cell>
          <cell r="D2485" t="str">
            <v>P84</v>
          </cell>
          <cell r="E2485">
            <v>6.3334901960784347</v>
          </cell>
        </row>
        <row r="2486">
          <cell r="B2486" t="str">
            <v>Zin colombiano 3.60</v>
          </cell>
          <cell r="C2486" t="str">
            <v>u</v>
          </cell>
          <cell r="D2486" t="str">
            <v>P84</v>
          </cell>
          <cell r="E2486">
            <v>7.6001882352941132</v>
          </cell>
        </row>
      </sheetData>
      <sheetData sheetId="104">
        <row r="6">
          <cell r="B6" t="str">
            <v xml:space="preserve">Alisadora de pisos </v>
          </cell>
          <cell r="C6" t="str">
            <v>Día</v>
          </cell>
          <cell r="D6" t="str">
            <v>P87</v>
          </cell>
          <cell r="E6">
            <v>33.6</v>
          </cell>
          <cell r="F6">
            <v>4.2</v>
          </cell>
        </row>
        <row r="7">
          <cell r="B7" t="str">
            <v xml:space="preserve">Alisadora de pisos </v>
          </cell>
          <cell r="C7" t="str">
            <v>Semana</v>
          </cell>
          <cell r="D7" t="str">
            <v>P87</v>
          </cell>
          <cell r="E7">
            <v>151.19999999999999</v>
          </cell>
          <cell r="F7">
            <v>2.6999999999999997</v>
          </cell>
        </row>
        <row r="8">
          <cell r="B8" t="str">
            <v xml:space="preserve">Alisadora de pisos </v>
          </cell>
          <cell r="C8" t="str">
            <v>Mes</v>
          </cell>
          <cell r="D8" t="str">
            <v>P87</v>
          </cell>
          <cell r="E8">
            <v>504</v>
          </cell>
          <cell r="F8">
            <v>1.4823529411764707</v>
          </cell>
        </row>
        <row r="9">
          <cell r="B9" t="str">
            <v>Andamio ( el módulo )</v>
          </cell>
          <cell r="C9" t="str">
            <v>Mes</v>
          </cell>
          <cell r="D9" t="str">
            <v>P6</v>
          </cell>
          <cell r="E9">
            <v>6.4064000000000005</v>
          </cell>
          <cell r="F9">
            <v>1.8842352941176473E-2</v>
          </cell>
        </row>
        <row r="10">
          <cell r="B10" t="str">
            <v>Andamio BAGANT base 1.80x1.20, alto 1.70m</v>
          </cell>
          <cell r="C10" t="str">
            <v>Mes</v>
          </cell>
          <cell r="D10" t="str">
            <v>P10</v>
          </cell>
          <cell r="E10">
            <v>4.9280000000000008</v>
          </cell>
          <cell r="F10">
            <v>1.4494117647058826E-2</v>
          </cell>
        </row>
        <row r="11">
          <cell r="B11" t="str">
            <v>Bomba de agua</v>
          </cell>
          <cell r="C11" t="str">
            <v>Día</v>
          </cell>
          <cell r="D11" t="str">
            <v>P87</v>
          </cell>
          <cell r="E11">
            <v>25</v>
          </cell>
          <cell r="F11">
            <v>3.125</v>
          </cell>
        </row>
        <row r="12">
          <cell r="B12" t="str">
            <v>Bomba de agua</v>
          </cell>
          <cell r="C12" t="str">
            <v>Semana</v>
          </cell>
          <cell r="D12" t="str">
            <v>P87</v>
          </cell>
          <cell r="E12">
            <v>112.5</v>
          </cell>
          <cell r="F12">
            <v>2.0089285714285716</v>
          </cell>
        </row>
        <row r="13">
          <cell r="B13" t="str">
            <v xml:space="preserve">Bomba de agua CENTRIFUGA PT2R /día        </v>
          </cell>
          <cell r="C13" t="str">
            <v>Día</v>
          </cell>
          <cell r="D13" t="str">
            <v>P10</v>
          </cell>
          <cell r="E13">
            <v>24.102400000000003</v>
          </cell>
          <cell r="F13">
            <v>3.0128000000000004</v>
          </cell>
        </row>
        <row r="14">
          <cell r="B14" t="str">
            <v xml:space="preserve">Bomba de agua CENTRIFUGA PT2R /mes        </v>
          </cell>
          <cell r="C14" t="str">
            <v>Mes</v>
          </cell>
          <cell r="D14" t="str">
            <v>P10</v>
          </cell>
          <cell r="E14">
            <v>351.68</v>
          </cell>
          <cell r="F14">
            <v>1.0343529411764707</v>
          </cell>
        </row>
        <row r="15">
          <cell r="B15" t="str">
            <v xml:space="preserve">Bomba de agua CENTRIFUGA PT2R /semana     </v>
          </cell>
          <cell r="C15" t="str">
            <v>Semana</v>
          </cell>
          <cell r="D15" t="str">
            <v>P10</v>
          </cell>
          <cell r="E15">
            <v>104.37280000000001</v>
          </cell>
          <cell r="F15">
            <v>1.8638000000000001</v>
          </cell>
        </row>
        <row r="16">
          <cell r="B16" t="str">
            <v xml:space="preserve">Bomba de agua gasolina (1000lt/min) /día  </v>
          </cell>
          <cell r="C16" t="str">
            <v>Día</v>
          </cell>
          <cell r="D16" t="str">
            <v>P65</v>
          </cell>
          <cell r="E16">
            <v>21.945</v>
          </cell>
          <cell r="F16">
            <v>2.743125</v>
          </cell>
        </row>
        <row r="17">
          <cell r="B17" t="str">
            <v>Bomba de agua gasolina (1000lt/min) /seman</v>
          </cell>
          <cell r="C17" t="str">
            <v>Semana</v>
          </cell>
          <cell r="D17" t="str">
            <v>P65</v>
          </cell>
          <cell r="E17">
            <v>95.350500000000011</v>
          </cell>
          <cell r="F17">
            <v>1.7026875000000001</v>
          </cell>
        </row>
        <row r="18">
          <cell r="B18" t="str">
            <v xml:space="preserve">Bordillos en 2.50 mm x 0.50ml                  </v>
          </cell>
          <cell r="C18" t="str">
            <v>Mes</v>
          </cell>
          <cell r="D18" t="str">
            <v>P10</v>
          </cell>
          <cell r="E18">
            <v>6.7200000000000006</v>
          </cell>
          <cell r="F18">
            <v>1.9764705882352945E-2</v>
          </cell>
          <cell r="H18" t="str">
            <v xml:space="preserve"> </v>
          </cell>
        </row>
        <row r="19">
          <cell r="B19" t="str">
            <v xml:space="preserve">Cajoneta /día ,  parihuela                           </v>
          </cell>
          <cell r="C19" t="str">
            <v>Día</v>
          </cell>
          <cell r="D19" t="str">
            <v>P10</v>
          </cell>
          <cell r="E19">
            <v>1.5792000000000002</v>
          </cell>
          <cell r="F19">
            <v>0.19740000000000002</v>
          </cell>
        </row>
        <row r="20">
          <cell r="B20" t="str">
            <v xml:space="preserve">Cajoneta /mes  ,  parihuela                                            </v>
          </cell>
          <cell r="C20" t="str">
            <v>Mes</v>
          </cell>
          <cell r="D20" t="str">
            <v>P10</v>
          </cell>
          <cell r="E20">
            <v>22.847999999999999</v>
          </cell>
          <cell r="F20">
            <v>6.7199999999999996E-2</v>
          </cell>
        </row>
        <row r="21">
          <cell r="B21" t="str">
            <v xml:space="preserve">Cajoneta /quincena ,  parihuela                                           </v>
          </cell>
          <cell r="C21" t="str">
            <v>Quince</v>
          </cell>
          <cell r="D21" t="str">
            <v>P10</v>
          </cell>
          <cell r="E21">
            <v>152.16320000000002</v>
          </cell>
          <cell r="F21">
            <v>0.44753882352941182</v>
          </cell>
        </row>
        <row r="22">
          <cell r="B22" t="str">
            <v xml:space="preserve">Cajoneta /semana   ,  parihuela                                        </v>
          </cell>
          <cell r="C22" t="str">
            <v>Semana</v>
          </cell>
          <cell r="D22" t="str">
            <v>P10</v>
          </cell>
          <cell r="E22">
            <v>7.2464000000000004</v>
          </cell>
          <cell r="F22">
            <v>0.12940000000000002</v>
          </cell>
        </row>
        <row r="23">
          <cell r="B23" t="str">
            <v>Compresor de aire 185 CMS con martillo</v>
          </cell>
          <cell r="C23" t="str">
            <v>Día</v>
          </cell>
          <cell r="D23" t="str">
            <v>P104</v>
          </cell>
          <cell r="E23">
            <v>112.00000000000001</v>
          </cell>
          <cell r="F23">
            <v>14.000000000000002</v>
          </cell>
        </row>
        <row r="24">
          <cell r="B24" t="str">
            <v>Compresor de aire 185 CMS con martillo</v>
          </cell>
          <cell r="C24" t="str">
            <v>Semana</v>
          </cell>
          <cell r="D24" t="str">
            <v>P104</v>
          </cell>
          <cell r="E24">
            <v>537.6</v>
          </cell>
          <cell r="F24">
            <v>9.6</v>
          </cell>
        </row>
        <row r="25">
          <cell r="B25" t="str">
            <v>Compresor de aire 185 CMS con martillo</v>
          </cell>
          <cell r="C25" t="str">
            <v>Mes</v>
          </cell>
          <cell r="D25" t="str">
            <v>P104</v>
          </cell>
          <cell r="E25">
            <v>2042.88</v>
          </cell>
          <cell r="F25">
            <v>6.0084705882352942</v>
          </cell>
        </row>
        <row r="26">
          <cell r="B26" t="str">
            <v xml:space="preserve">Concretera / mes                          </v>
          </cell>
          <cell r="C26" t="str">
            <v>Mes</v>
          </cell>
          <cell r="D26" t="str">
            <v>P87</v>
          </cell>
          <cell r="E26">
            <v>300</v>
          </cell>
          <cell r="F26">
            <v>0.88235294117647056</v>
          </cell>
        </row>
        <row r="27">
          <cell r="B27" t="str">
            <v xml:space="preserve">Concretera /día                           </v>
          </cell>
          <cell r="C27" t="str">
            <v>Día</v>
          </cell>
          <cell r="D27" t="str">
            <v>P87</v>
          </cell>
          <cell r="E27">
            <v>25</v>
          </cell>
          <cell r="F27">
            <v>3.125</v>
          </cell>
        </row>
        <row r="28">
          <cell r="B28" t="str">
            <v>Concretera 2 sacos</v>
          </cell>
          <cell r="C28" t="str">
            <v>Día</v>
          </cell>
          <cell r="D28" t="str">
            <v>P104</v>
          </cell>
          <cell r="E28">
            <v>22.400000000000002</v>
          </cell>
          <cell r="F28">
            <v>2.8000000000000003</v>
          </cell>
        </row>
        <row r="29">
          <cell r="B29" t="str">
            <v>Concretera 2 sacos</v>
          </cell>
          <cell r="C29" t="str">
            <v>Semana</v>
          </cell>
          <cell r="D29" t="str">
            <v>P104</v>
          </cell>
          <cell r="E29">
            <v>114.24000000000001</v>
          </cell>
          <cell r="F29">
            <v>2.04</v>
          </cell>
        </row>
        <row r="30">
          <cell r="B30" t="str">
            <v>Concretera 2 sacos</v>
          </cell>
          <cell r="C30" t="str">
            <v>Mes</v>
          </cell>
          <cell r="D30" t="str">
            <v>P104</v>
          </cell>
          <cell r="E30">
            <v>430.08000000000004</v>
          </cell>
          <cell r="F30">
            <v>1.2649411764705885</v>
          </cell>
        </row>
        <row r="31">
          <cell r="B31" t="str">
            <v xml:space="preserve">Concretera a diesel AUTOCARGABLE (2 sacos) /qna         </v>
          </cell>
          <cell r="C31" t="str">
            <v>Quince</v>
          </cell>
          <cell r="D31" t="str">
            <v>P65</v>
          </cell>
          <cell r="E31">
            <v>672.73500000000013</v>
          </cell>
          <cell r="F31">
            <v>1.9786323529411769</v>
          </cell>
        </row>
        <row r="32">
          <cell r="B32" t="str">
            <v xml:space="preserve">Concretera a diesel AUTOCARGABLE (2 sacos) /semana      </v>
          </cell>
          <cell r="C32" t="str">
            <v>Semana</v>
          </cell>
          <cell r="D32" t="str">
            <v>P65</v>
          </cell>
          <cell r="E32">
            <v>424.88249999999999</v>
          </cell>
          <cell r="F32">
            <v>7.5871874999999998</v>
          </cell>
        </row>
        <row r="33">
          <cell r="B33" t="str">
            <v xml:space="preserve">Concretera a diesel o gasolina (1 saco) /día          </v>
          </cell>
          <cell r="C33" t="str">
            <v>Día</v>
          </cell>
          <cell r="D33" t="str">
            <v>P65</v>
          </cell>
          <cell r="E33">
            <v>21.945</v>
          </cell>
          <cell r="F33">
            <v>2.743125</v>
          </cell>
        </row>
        <row r="34">
          <cell r="B34" t="str">
            <v xml:space="preserve">Concretera a diesel o gasolina (1 saco) /semana       </v>
          </cell>
          <cell r="C34" t="str">
            <v>Semana</v>
          </cell>
          <cell r="D34" t="str">
            <v>P65</v>
          </cell>
          <cell r="E34">
            <v>95.350500000000011</v>
          </cell>
          <cell r="F34">
            <v>1.7026875000000001</v>
          </cell>
        </row>
        <row r="35">
          <cell r="B35" t="str">
            <v xml:space="preserve">Concretera a diesel o gasolina(1 saco) /qna.         </v>
          </cell>
          <cell r="C35" t="str">
            <v>Quince</v>
          </cell>
          <cell r="D35" t="str">
            <v>P65</v>
          </cell>
          <cell r="E35">
            <v>175.30800000000002</v>
          </cell>
          <cell r="F35">
            <v>0.51561176470588244</v>
          </cell>
        </row>
        <row r="36">
          <cell r="B36" t="str">
            <v xml:space="preserve">Concretera gasolina BAGANT C1S350 (1 SACO)                 </v>
          </cell>
          <cell r="C36" t="str">
            <v>Mes</v>
          </cell>
          <cell r="D36" t="str">
            <v>P10</v>
          </cell>
          <cell r="E36">
            <v>320.29760000000005</v>
          </cell>
          <cell r="F36">
            <v>0.94205176470588248</v>
          </cell>
        </row>
        <row r="37">
          <cell r="B37" t="str">
            <v xml:space="preserve">Concretera gasolina BAGANT C1S350 (1 SACO)                 </v>
          </cell>
          <cell r="C37" t="str">
            <v>Día</v>
          </cell>
          <cell r="D37" t="str">
            <v>P10</v>
          </cell>
          <cell r="E37">
            <v>22.086400000000001</v>
          </cell>
          <cell r="F37">
            <v>2.7608000000000001</v>
          </cell>
        </row>
        <row r="38">
          <cell r="B38" t="str">
            <v xml:space="preserve">Concretera gasolina BAGANT C1S350 (1 SACO)                 </v>
          </cell>
          <cell r="C38" t="str">
            <v>Semana</v>
          </cell>
          <cell r="D38" t="str">
            <v>P10</v>
          </cell>
          <cell r="E38">
            <v>101.60640000000001</v>
          </cell>
          <cell r="F38">
            <v>1.8144000000000002</v>
          </cell>
        </row>
        <row r="39">
          <cell r="B39" t="str">
            <v xml:space="preserve">Concretera gasolina BAGANT C1S350 (1 SACO)                 </v>
          </cell>
          <cell r="C39" t="str">
            <v>Quince</v>
          </cell>
          <cell r="D39" t="str">
            <v>P10</v>
          </cell>
          <cell r="E39">
            <v>181.13759999999999</v>
          </cell>
          <cell r="F39">
            <v>0.53275764705882356</v>
          </cell>
        </row>
        <row r="40">
          <cell r="B40" t="str">
            <v>Cortadora de Pisos</v>
          </cell>
          <cell r="C40" t="str">
            <v>Día</v>
          </cell>
          <cell r="D40" t="str">
            <v>P104</v>
          </cell>
          <cell r="E40">
            <v>33.6</v>
          </cell>
          <cell r="F40">
            <v>4.2</v>
          </cell>
        </row>
        <row r="41">
          <cell r="B41" t="str">
            <v>Cortadora de Pisos</v>
          </cell>
          <cell r="C41" t="str">
            <v>Semana</v>
          </cell>
          <cell r="D41" t="str">
            <v>P104</v>
          </cell>
          <cell r="E41">
            <v>171.36</v>
          </cell>
          <cell r="F41">
            <v>3.06</v>
          </cell>
        </row>
        <row r="42">
          <cell r="B42" t="str">
            <v>Cortadora de Pisos</v>
          </cell>
          <cell r="C42" t="str">
            <v>Mes</v>
          </cell>
          <cell r="D42" t="str">
            <v>P104</v>
          </cell>
          <cell r="E42">
            <v>616.89599999999996</v>
          </cell>
          <cell r="F42">
            <v>1.8143999999999998</v>
          </cell>
        </row>
        <row r="43">
          <cell r="B43" t="str">
            <v>Corte de asfalto</v>
          </cell>
          <cell r="C43" t="str">
            <v>ml</v>
          </cell>
          <cell r="D43" t="str">
            <v>P104</v>
          </cell>
          <cell r="E43">
            <v>10.08</v>
          </cell>
          <cell r="F43">
            <v>2.9647058823529412E-2</v>
          </cell>
        </row>
        <row r="44">
          <cell r="B44" t="str">
            <v>Demolición(ruptura de pisos) incluido desbanque</v>
          </cell>
          <cell r="C44" t="str">
            <v>m2</v>
          </cell>
          <cell r="D44" t="str">
            <v>P104</v>
          </cell>
          <cell r="E44">
            <v>13.44</v>
          </cell>
          <cell r="F44">
            <v>3.9529411764705882E-2</v>
          </cell>
        </row>
        <row r="45">
          <cell r="B45" t="str">
            <v xml:space="preserve">Elevador (gasolina o eléctrico) / día                            </v>
          </cell>
          <cell r="C45" t="str">
            <v>Día</v>
          </cell>
          <cell r="D45" t="str">
            <v>P87</v>
          </cell>
          <cell r="E45">
            <v>27</v>
          </cell>
          <cell r="F45">
            <v>3.375</v>
          </cell>
        </row>
        <row r="46">
          <cell r="B46" t="str">
            <v xml:space="preserve">Elevador (gasolina o eléctrico)/ mes                            </v>
          </cell>
          <cell r="C46" t="str">
            <v>Mes</v>
          </cell>
          <cell r="D46" t="str">
            <v>P87</v>
          </cell>
          <cell r="E46">
            <v>350</v>
          </cell>
          <cell r="F46">
            <v>1.0294117647058822</v>
          </cell>
        </row>
        <row r="47">
          <cell r="B47" t="str">
            <v xml:space="preserve">Elevador a gasolina 300 kg / día          </v>
          </cell>
          <cell r="C47" t="str">
            <v>Día</v>
          </cell>
          <cell r="D47" t="str">
            <v>P65</v>
          </cell>
          <cell r="E47">
            <v>27.069000000000003</v>
          </cell>
          <cell r="F47">
            <v>3.3836250000000003</v>
          </cell>
        </row>
        <row r="48">
          <cell r="B48" t="str">
            <v xml:space="preserve">Elevador a gasolina 300 kg / semana       </v>
          </cell>
          <cell r="C48" t="str">
            <v>Semana</v>
          </cell>
          <cell r="D48" t="str">
            <v>P65</v>
          </cell>
          <cell r="E48">
            <v>101.8185</v>
          </cell>
          <cell r="F48">
            <v>1.8181875000000001</v>
          </cell>
        </row>
        <row r="49">
          <cell r="B49" t="str">
            <v>Elevador eléctrico (capacidad 500 kg) /día</v>
          </cell>
          <cell r="C49" t="str">
            <v>Día</v>
          </cell>
          <cell r="D49" t="str">
            <v>P65</v>
          </cell>
          <cell r="E49">
            <v>30.9435</v>
          </cell>
          <cell r="F49">
            <v>3.8679375</v>
          </cell>
        </row>
        <row r="50">
          <cell r="B50" t="str">
            <v>Elevador eléctrico (capacidad 500 kg) /sem</v>
          </cell>
          <cell r="C50" t="str">
            <v>Semana</v>
          </cell>
          <cell r="D50" t="str">
            <v>P65</v>
          </cell>
          <cell r="E50">
            <v>101.8185</v>
          </cell>
          <cell r="F50">
            <v>1.8181875000000001</v>
          </cell>
        </row>
        <row r="51">
          <cell r="B51" t="str">
            <v>Elevador Pluma BAGANT gasolina 150Kg</v>
          </cell>
          <cell r="C51" t="str">
            <v>Día</v>
          </cell>
          <cell r="D51" t="str">
            <v>P10</v>
          </cell>
          <cell r="E51">
            <v>21.638400000000001</v>
          </cell>
          <cell r="F51">
            <v>2.7048000000000001</v>
          </cell>
        </row>
        <row r="52">
          <cell r="B52" t="str">
            <v>Elevador Pluma BAGANT gasolina 150Kg</v>
          </cell>
          <cell r="C52" t="str">
            <v>Semana</v>
          </cell>
          <cell r="D52" t="str">
            <v>P10</v>
          </cell>
          <cell r="E52">
            <v>269.06880000000001</v>
          </cell>
          <cell r="F52">
            <v>4.8048000000000002</v>
          </cell>
        </row>
        <row r="53">
          <cell r="B53" t="str">
            <v>Elevador Pluma BAGANT gasolina 150Kg</v>
          </cell>
          <cell r="C53" t="str">
            <v>Quince</v>
          </cell>
          <cell r="D53" t="str">
            <v>P10</v>
          </cell>
          <cell r="E53">
            <v>152.16320000000002</v>
          </cell>
          <cell r="F53">
            <v>0.44753882352941182</v>
          </cell>
        </row>
        <row r="54">
          <cell r="B54" t="str">
            <v>Elevador Pluma BAGANT gasolina 150Kg</v>
          </cell>
          <cell r="C54" t="str">
            <v>Mes</v>
          </cell>
          <cell r="D54" t="str">
            <v>P10</v>
          </cell>
          <cell r="E54">
            <v>21.638400000000001</v>
          </cell>
          <cell r="F54">
            <v>6.3642352941176469E-2</v>
          </cell>
        </row>
        <row r="55">
          <cell r="B55" t="str">
            <v xml:space="preserve">Encof. columnas HASTA 0.45X0.45  y 2.5Om alto(el m2)            </v>
          </cell>
          <cell r="C55" t="str">
            <v>Mes</v>
          </cell>
          <cell r="D55" t="str">
            <v>P10</v>
          </cell>
          <cell r="E55">
            <v>6.104000000000001</v>
          </cell>
          <cell r="F55">
            <v>1.7952941176470592E-2</v>
          </cell>
        </row>
        <row r="56">
          <cell r="B56" t="str">
            <v xml:space="preserve">Encofrado  losa con tablero metálico (m2)            </v>
          </cell>
          <cell r="C56" t="str">
            <v>Mes</v>
          </cell>
          <cell r="D56" t="str">
            <v>P10</v>
          </cell>
          <cell r="E56">
            <v>3.3712</v>
          </cell>
          <cell r="F56">
            <v>9.9152941176470586E-3</v>
          </cell>
        </row>
        <row r="57">
          <cell r="B57" t="str">
            <v xml:space="preserve">Encofrado de losa con tablero (m2)        </v>
          </cell>
          <cell r="C57" t="str">
            <v>Mes</v>
          </cell>
          <cell r="D57" t="str">
            <v>P6</v>
          </cell>
          <cell r="E57">
            <v>2.6</v>
          </cell>
          <cell r="F57">
            <v>7.6470588235294122E-3</v>
          </cell>
        </row>
        <row r="58">
          <cell r="B58" t="str">
            <v xml:space="preserve">Encofrado de muro (el m2)                 </v>
          </cell>
          <cell r="C58" t="str">
            <v>Mes</v>
          </cell>
          <cell r="D58" t="str">
            <v>P10</v>
          </cell>
          <cell r="E58">
            <v>7.5600000000000005</v>
          </cell>
          <cell r="F58">
            <v>2.2235294117647061E-2</v>
          </cell>
        </row>
        <row r="59">
          <cell r="B59" t="str">
            <v xml:space="preserve">Encofrado de muro (m2)                    </v>
          </cell>
          <cell r="C59" t="str">
            <v>Mes</v>
          </cell>
          <cell r="D59" t="str">
            <v>P59</v>
          </cell>
          <cell r="E59">
            <v>6.2720000000000002</v>
          </cell>
          <cell r="F59">
            <v>1.8447058823529414E-2</v>
          </cell>
        </row>
        <row r="60">
          <cell r="B60" t="str">
            <v xml:space="preserve">Encofrado de muro circular (m2)           </v>
          </cell>
          <cell r="C60" t="str">
            <v>Mes</v>
          </cell>
          <cell r="D60" t="str">
            <v>P59</v>
          </cell>
          <cell r="E60">
            <v>4.83</v>
          </cell>
          <cell r="F60">
            <v>1.4205882352941176E-2</v>
          </cell>
        </row>
        <row r="61">
          <cell r="B61" t="str">
            <v xml:space="preserve">Encofrado losa sin tablero (m2)            </v>
          </cell>
          <cell r="C61" t="str">
            <v>Mes</v>
          </cell>
          <cell r="D61" t="str">
            <v>P10</v>
          </cell>
          <cell r="E61">
            <v>1.3440000000000001</v>
          </cell>
          <cell r="F61">
            <v>3.9529411764705888E-3</v>
          </cell>
        </row>
        <row r="62">
          <cell r="B62" t="str">
            <v xml:space="preserve">Encofrado losa sin tablero (m2)            </v>
          </cell>
          <cell r="C62" t="str">
            <v>Mes</v>
          </cell>
          <cell r="D62" t="str">
            <v>P6</v>
          </cell>
          <cell r="E62">
            <v>1.1000000000000001</v>
          </cell>
          <cell r="F62">
            <v>3.2352941176470593E-3</v>
          </cell>
        </row>
        <row r="63">
          <cell r="B63" t="str">
            <v>Encofrado metálico columna 0.30 x 0.30 x2.44</v>
          </cell>
          <cell r="C63" t="str">
            <v>Mes</v>
          </cell>
          <cell r="D63" t="str">
            <v>P59</v>
          </cell>
          <cell r="E63">
            <v>1.9</v>
          </cell>
          <cell r="F63">
            <v>5.5882352941176465E-3</v>
          </cell>
        </row>
        <row r="64">
          <cell r="B64" t="str">
            <v>Encofrado metálico columna 0.30 x 0.40 x2.44</v>
          </cell>
          <cell r="C64" t="str">
            <v xml:space="preserve">Mes   </v>
          </cell>
          <cell r="D64" t="str">
            <v>P59</v>
          </cell>
          <cell r="E64">
            <v>1.95</v>
          </cell>
          <cell r="F64">
            <v>5.7352941176470589E-3</v>
          </cell>
        </row>
        <row r="65">
          <cell r="B65" t="str">
            <v xml:space="preserve">Equipo encofrado h&gt;5 mts.(el m2)          </v>
          </cell>
          <cell r="C65" t="str">
            <v>Mes</v>
          </cell>
          <cell r="D65" t="str">
            <v>P59</v>
          </cell>
          <cell r="E65">
            <v>4.3679999999999994</v>
          </cell>
          <cell r="F65">
            <v>1.2847058823529409E-2</v>
          </cell>
        </row>
        <row r="66">
          <cell r="B66" t="str">
            <v>Herramientas Menores</v>
          </cell>
          <cell r="C66" t="str">
            <v>Día</v>
          </cell>
          <cell r="E66">
            <v>10</v>
          </cell>
          <cell r="F66">
            <v>1.25</v>
          </cell>
        </row>
        <row r="67">
          <cell r="B67" t="str">
            <v>Marco PECCO-3 (0.51 X 0.91)</v>
          </cell>
          <cell r="C67" t="str">
            <v>28 dias</v>
          </cell>
          <cell r="D67" t="str">
            <v>P59</v>
          </cell>
          <cell r="E67">
            <v>2.95</v>
          </cell>
          <cell r="F67">
            <v>8.6764705882352942E-3</v>
          </cell>
        </row>
        <row r="68">
          <cell r="B68" t="str">
            <v>Marco PECCO-6  (0.51 X 1.83)</v>
          </cell>
          <cell r="C68" t="str">
            <v>28 dias</v>
          </cell>
          <cell r="D68" t="str">
            <v>P59</v>
          </cell>
          <cell r="E68">
            <v>4.4000000000000004</v>
          </cell>
          <cell r="F68">
            <v>1.2941176470588237E-2</v>
          </cell>
        </row>
        <row r="69">
          <cell r="B69" t="str">
            <v>Martillo rompedor</v>
          </cell>
          <cell r="C69" t="str">
            <v>Día</v>
          </cell>
          <cell r="D69" t="str">
            <v>P87</v>
          </cell>
          <cell r="E69">
            <v>56</v>
          </cell>
          <cell r="F69">
            <v>7</v>
          </cell>
        </row>
        <row r="70">
          <cell r="B70" t="str">
            <v>Martillo rompedor</v>
          </cell>
          <cell r="C70" t="str">
            <v>Mes</v>
          </cell>
          <cell r="D70" t="str">
            <v>P87</v>
          </cell>
          <cell r="E70">
            <v>840</v>
          </cell>
          <cell r="F70">
            <v>2.4705882352941178</v>
          </cell>
        </row>
        <row r="71">
          <cell r="B71" t="str">
            <v>Martillo rompedor electrico Liviano</v>
          </cell>
          <cell r="C71" t="str">
            <v>Día</v>
          </cell>
          <cell r="D71" t="str">
            <v>P87</v>
          </cell>
          <cell r="E71">
            <v>30</v>
          </cell>
          <cell r="F71">
            <v>3.75</v>
          </cell>
        </row>
        <row r="72">
          <cell r="B72" t="str">
            <v>Martillo rompedor electrico Liviano</v>
          </cell>
          <cell r="C72" t="str">
            <v>Semana</v>
          </cell>
          <cell r="D72" t="str">
            <v>P87</v>
          </cell>
          <cell r="E72">
            <v>135</v>
          </cell>
          <cell r="F72">
            <v>2.4107142857142856</v>
          </cell>
        </row>
        <row r="73">
          <cell r="B73" t="str">
            <v>Martillo rompedor electrico Liviano</v>
          </cell>
          <cell r="C73" t="str">
            <v>Mes</v>
          </cell>
          <cell r="D73" t="str">
            <v>P87</v>
          </cell>
          <cell r="E73">
            <v>450</v>
          </cell>
          <cell r="F73">
            <v>1.3235294117647058</v>
          </cell>
        </row>
        <row r="74">
          <cell r="B74" t="str">
            <v>Martillo rompedor electrico Pesado</v>
          </cell>
          <cell r="C74" t="str">
            <v>Día</v>
          </cell>
          <cell r="D74" t="str">
            <v>P87</v>
          </cell>
          <cell r="E74">
            <v>40</v>
          </cell>
          <cell r="F74">
            <v>5</v>
          </cell>
        </row>
        <row r="75">
          <cell r="B75" t="str">
            <v>Martillo rompedor electrico Pesado</v>
          </cell>
          <cell r="C75" t="str">
            <v>Semana</v>
          </cell>
          <cell r="D75" t="str">
            <v>P87</v>
          </cell>
          <cell r="E75">
            <v>180</v>
          </cell>
          <cell r="F75">
            <v>3.2142857142857144</v>
          </cell>
        </row>
        <row r="76">
          <cell r="B76" t="str">
            <v>Martillo rompedor electrico Pesado</v>
          </cell>
          <cell r="C76" t="str">
            <v>Mes</v>
          </cell>
          <cell r="D76" t="str">
            <v>P87</v>
          </cell>
          <cell r="E76">
            <v>600</v>
          </cell>
          <cell r="F76">
            <v>1.7647058823529411</v>
          </cell>
        </row>
        <row r="77">
          <cell r="B77" t="str">
            <v>Minicargador (incluye operador y combustible)</v>
          </cell>
          <cell r="C77" t="str">
            <v>Día</v>
          </cell>
          <cell r="D77" t="str">
            <v>P104</v>
          </cell>
          <cell r="E77">
            <v>156.80000000000001</v>
          </cell>
          <cell r="F77">
            <v>19.600000000000001</v>
          </cell>
        </row>
        <row r="78">
          <cell r="B78" t="str">
            <v>Minicargador (incluye operador y combustible)</v>
          </cell>
          <cell r="C78" t="str">
            <v>Semana</v>
          </cell>
          <cell r="D78" t="str">
            <v>P104</v>
          </cell>
          <cell r="E78">
            <v>799.68000000000006</v>
          </cell>
          <cell r="F78">
            <v>14.280000000000001</v>
          </cell>
        </row>
        <row r="79">
          <cell r="B79" t="str">
            <v>Minicargador (incluye operador y combustible)</v>
          </cell>
          <cell r="C79" t="str">
            <v>Mes</v>
          </cell>
          <cell r="D79" t="str">
            <v>P104</v>
          </cell>
          <cell r="E79">
            <v>2878.8480000000004</v>
          </cell>
          <cell r="F79">
            <v>8.4672000000000018</v>
          </cell>
        </row>
        <row r="80">
          <cell r="B80" t="str">
            <v>Miniexcavadora  (no incluye operador y combustible)</v>
          </cell>
          <cell r="C80" t="str">
            <v>Día</v>
          </cell>
          <cell r="D80" t="str">
            <v>P104</v>
          </cell>
          <cell r="E80">
            <v>168.00000000000003</v>
          </cell>
          <cell r="F80">
            <v>21.000000000000004</v>
          </cell>
        </row>
        <row r="81">
          <cell r="B81" t="str">
            <v>Miniexcavadora  (no incluye operador y combustible)</v>
          </cell>
          <cell r="C81" t="str">
            <v>Semana</v>
          </cell>
          <cell r="D81" t="str">
            <v>P104</v>
          </cell>
          <cell r="E81">
            <v>856.80000000000007</v>
          </cell>
          <cell r="F81">
            <v>15.3</v>
          </cell>
        </row>
        <row r="82">
          <cell r="B82" t="str">
            <v>Miniexcavadora  (no incluye operador y combustible)</v>
          </cell>
          <cell r="C82" t="str">
            <v>Mes</v>
          </cell>
          <cell r="D82" t="str">
            <v>P104</v>
          </cell>
          <cell r="E82">
            <v>3248.0000000000005</v>
          </cell>
          <cell r="F82">
            <v>9.5529411764705898</v>
          </cell>
        </row>
        <row r="83">
          <cell r="B83" t="str">
            <v>Módulo fuerte para losa 1.83X1.25</v>
          </cell>
          <cell r="C83" t="str">
            <v>Mes</v>
          </cell>
          <cell r="D83" t="str">
            <v>P6</v>
          </cell>
          <cell r="E83">
            <v>1.85</v>
          </cell>
          <cell r="F83">
            <v>5.4411764705882357E-3</v>
          </cell>
        </row>
        <row r="84">
          <cell r="B84" t="str">
            <v>Moladora</v>
          </cell>
          <cell r="C84" t="str">
            <v>Día</v>
          </cell>
          <cell r="D84" t="str">
            <v>P87</v>
          </cell>
          <cell r="E84">
            <v>10</v>
          </cell>
          <cell r="F84">
            <v>1.25</v>
          </cell>
        </row>
        <row r="85">
          <cell r="B85" t="str">
            <v>Moladora</v>
          </cell>
          <cell r="C85" t="str">
            <v>Semana</v>
          </cell>
          <cell r="D85" t="str">
            <v>P87</v>
          </cell>
          <cell r="E85">
            <v>45</v>
          </cell>
          <cell r="F85">
            <v>0.8035714285714286</v>
          </cell>
        </row>
        <row r="86">
          <cell r="B86" t="str">
            <v>Molde metálico INTACO x1.20 x 0.60 m</v>
          </cell>
          <cell r="C86" t="str">
            <v>28 dias</v>
          </cell>
          <cell r="D86" t="str">
            <v>P59</v>
          </cell>
          <cell r="E86">
            <v>1.3</v>
          </cell>
          <cell r="F86">
            <v>3.8235294117647061E-3</v>
          </cell>
        </row>
        <row r="87">
          <cell r="B87" t="str">
            <v>Moldes Symons de 8' x 24"</v>
          </cell>
          <cell r="C87" t="str">
            <v>28 dias</v>
          </cell>
          <cell r="D87" t="str">
            <v>P59</v>
          </cell>
          <cell r="E87">
            <v>7.7</v>
          </cell>
          <cell r="F87">
            <v>2.2647058823529412E-2</v>
          </cell>
        </row>
        <row r="88">
          <cell r="B88" t="str">
            <v>Muro 1 cara h= 2.44 m (c/m)</v>
          </cell>
          <cell r="C88" t="str">
            <v>28 dias</v>
          </cell>
          <cell r="D88" t="str">
            <v>P59</v>
          </cell>
          <cell r="E88">
            <v>213.5</v>
          </cell>
          <cell r="F88">
            <v>0.62794117647058822</v>
          </cell>
        </row>
        <row r="89">
          <cell r="B89" t="str">
            <v>Muro 2 caras h= 2.44 m, e=20 cms (c/m)</v>
          </cell>
          <cell r="C89" t="str">
            <v>28 dias</v>
          </cell>
          <cell r="D89" t="str">
            <v>P59</v>
          </cell>
          <cell r="E89">
            <v>41.3</v>
          </cell>
          <cell r="F89">
            <v>0.12147058823529411</v>
          </cell>
        </row>
        <row r="90">
          <cell r="B90" t="str">
            <v>Panel metriform 0.60 x 1.50 m.</v>
          </cell>
          <cell r="C90" t="str">
            <v>28 dias</v>
          </cell>
          <cell r="D90" t="str">
            <v>P59</v>
          </cell>
          <cell r="E90">
            <v>4.0999999999999996</v>
          </cell>
          <cell r="F90">
            <v>1.2058823529411764E-2</v>
          </cell>
        </row>
        <row r="91">
          <cell r="B91" t="str">
            <v>Parihuela dosificadora de materiales / día</v>
          </cell>
          <cell r="C91" t="str">
            <v>Día</v>
          </cell>
          <cell r="D91" t="str">
            <v>P65</v>
          </cell>
          <cell r="E91">
            <v>0.86099999999999999</v>
          </cell>
          <cell r="F91">
            <v>0.107625</v>
          </cell>
        </row>
        <row r="92">
          <cell r="B92" t="str">
            <v>Parihuela dosificadora de materiales / sem</v>
          </cell>
          <cell r="C92" t="str">
            <v>Semana</v>
          </cell>
          <cell r="D92" t="str">
            <v>P65</v>
          </cell>
          <cell r="E92">
            <v>3.8640000000000003</v>
          </cell>
          <cell r="F92">
            <v>6.9000000000000006E-2</v>
          </cell>
        </row>
        <row r="93">
          <cell r="B93" t="str">
            <v>Parihuelas</v>
          </cell>
          <cell r="C93" t="str">
            <v>Día</v>
          </cell>
          <cell r="D93" t="str">
            <v>P87</v>
          </cell>
          <cell r="E93">
            <v>0.85</v>
          </cell>
          <cell r="F93">
            <v>0.10625</v>
          </cell>
        </row>
        <row r="94">
          <cell r="B94" t="str">
            <v>Parihuelas</v>
          </cell>
          <cell r="C94" t="str">
            <v>Mes</v>
          </cell>
          <cell r="D94" t="str">
            <v>P87</v>
          </cell>
          <cell r="E94">
            <v>12.75</v>
          </cell>
          <cell r="F94">
            <v>3.7499999999999999E-2</v>
          </cell>
        </row>
        <row r="95">
          <cell r="B95" t="str">
            <v xml:space="preserve">Plancha diesel WACKER 6055 (con operador)          </v>
          </cell>
          <cell r="C95" t="str">
            <v>Día</v>
          </cell>
          <cell r="D95" t="str">
            <v>P10</v>
          </cell>
          <cell r="E95">
            <v>138.85760000000002</v>
          </cell>
          <cell r="F95">
            <v>17.357200000000002</v>
          </cell>
        </row>
        <row r="96">
          <cell r="B96" t="str">
            <v xml:space="preserve">Plancha diesel WACKER 6055 (con operador)          </v>
          </cell>
          <cell r="C96" t="str">
            <v>Semana</v>
          </cell>
          <cell r="D96" t="str">
            <v>P10</v>
          </cell>
          <cell r="E96">
            <v>601.2496000000001</v>
          </cell>
          <cell r="F96">
            <v>10.736600000000001</v>
          </cell>
        </row>
        <row r="97">
          <cell r="B97" t="str">
            <v xml:space="preserve">Plancha diesel WACKER 6055 (con operador)          </v>
          </cell>
          <cell r="C97" t="str">
            <v>Quince</v>
          </cell>
          <cell r="D97" t="str">
            <v>P10</v>
          </cell>
          <cell r="E97">
            <v>1066.4192</v>
          </cell>
          <cell r="F97">
            <v>3.1365270588235297</v>
          </cell>
        </row>
        <row r="98">
          <cell r="B98" t="str">
            <v xml:space="preserve">Plancha diesel WACKER 6055 (con operador)          </v>
          </cell>
          <cell r="C98" t="str">
            <v>Mes</v>
          </cell>
          <cell r="D98" t="str">
            <v>P10</v>
          </cell>
          <cell r="E98">
            <v>1887.0544</v>
          </cell>
          <cell r="F98">
            <v>5.55016</v>
          </cell>
        </row>
        <row r="99">
          <cell r="B99" t="str">
            <v xml:space="preserve">Plancha diesel WACKER 6055 (con operador)          </v>
          </cell>
          <cell r="C99" t="str">
            <v>Día</v>
          </cell>
          <cell r="D99" t="str">
            <v>P10</v>
          </cell>
          <cell r="E99">
            <v>150.61760000000001</v>
          </cell>
          <cell r="F99">
            <v>18.827200000000001</v>
          </cell>
        </row>
        <row r="100">
          <cell r="B100" t="str">
            <v xml:space="preserve">Plancha diesel WACKERDPU 100-70 (con operador)          </v>
          </cell>
          <cell r="C100" t="str">
            <v>Semana</v>
          </cell>
          <cell r="D100" t="str">
            <v>P10</v>
          </cell>
          <cell r="E100">
            <v>652.17600000000004</v>
          </cell>
          <cell r="F100">
            <v>11.646000000000001</v>
          </cell>
        </row>
        <row r="101">
          <cell r="B101" t="str">
            <v xml:space="preserve">Plancha diesel WACKERDPU 100-70 (con operador)          </v>
          </cell>
          <cell r="C101" t="str">
            <v>Quince</v>
          </cell>
          <cell r="D101" t="str">
            <v>P10</v>
          </cell>
          <cell r="E101">
            <v>1156.7360000000001</v>
          </cell>
          <cell r="F101">
            <v>3.4021647058823534</v>
          </cell>
        </row>
        <row r="102">
          <cell r="B102" t="str">
            <v xml:space="preserve">Plancha diesel WACKERDPU 100-70 (con operador)          </v>
          </cell>
          <cell r="C102" t="str">
            <v>Mes</v>
          </cell>
          <cell r="D102" t="str">
            <v>P10</v>
          </cell>
          <cell r="E102">
            <v>2046.8896000000002</v>
          </cell>
          <cell r="F102">
            <v>6.020263529411765</v>
          </cell>
        </row>
        <row r="103">
          <cell r="B103" t="str">
            <v xml:space="preserve">Plancha diesel WACKERDPU 100-70 (con operador)          </v>
          </cell>
          <cell r="C103" t="str">
            <v>Día</v>
          </cell>
          <cell r="D103" t="str">
            <v>P10</v>
          </cell>
          <cell r="E103">
            <v>40.432000000000002</v>
          </cell>
          <cell r="F103">
            <v>5.0540000000000003</v>
          </cell>
        </row>
        <row r="104">
          <cell r="B104" t="str">
            <v xml:space="preserve">Plancha vibroapisonadora a gasolina /día  </v>
          </cell>
          <cell r="C104" t="str">
            <v>Día</v>
          </cell>
          <cell r="D104" t="str">
            <v>P65</v>
          </cell>
          <cell r="E104">
            <v>21.945</v>
          </cell>
          <cell r="F104">
            <v>2.743125</v>
          </cell>
        </row>
        <row r="105">
          <cell r="B105" t="str">
            <v>Plancha vibroapisonadora a gasolina /seman</v>
          </cell>
          <cell r="C105" t="str">
            <v>Semana</v>
          </cell>
          <cell r="D105" t="str">
            <v>P65</v>
          </cell>
          <cell r="E105">
            <v>95.350500000000011</v>
          </cell>
          <cell r="F105">
            <v>1.7026875000000001</v>
          </cell>
        </row>
        <row r="106">
          <cell r="B106" t="str">
            <v>Plancha WACKER gasolina VPA 1350</v>
          </cell>
          <cell r="C106" t="str">
            <v>Día</v>
          </cell>
          <cell r="D106" t="str">
            <v>P10</v>
          </cell>
          <cell r="E106">
            <v>26.6</v>
          </cell>
          <cell r="F106">
            <v>3.3250000000000002</v>
          </cell>
        </row>
        <row r="107">
          <cell r="B107" t="str">
            <v>Plancha WACKER gasolina VPA 1350</v>
          </cell>
          <cell r="C107" t="str">
            <v>Semana</v>
          </cell>
          <cell r="D107" t="str">
            <v>P10</v>
          </cell>
          <cell r="E107">
            <v>122.33760000000001</v>
          </cell>
          <cell r="F107">
            <v>2.1846000000000001</v>
          </cell>
        </row>
        <row r="108">
          <cell r="B108" t="str">
            <v>Plancha WACKER gasolina VPA 1350</v>
          </cell>
          <cell r="C108" t="str">
            <v>Quince</v>
          </cell>
          <cell r="D108" t="str">
            <v>P10</v>
          </cell>
          <cell r="E108">
            <v>218.07520000000002</v>
          </cell>
          <cell r="F108">
            <v>0.64139764705882363</v>
          </cell>
        </row>
        <row r="109">
          <cell r="B109" t="str">
            <v>Plancha WACKER gasolina VPA 1350</v>
          </cell>
          <cell r="C109" t="str">
            <v>Mes</v>
          </cell>
          <cell r="D109" t="str">
            <v>P10</v>
          </cell>
          <cell r="E109">
            <v>385.62720000000002</v>
          </cell>
          <cell r="F109">
            <v>1.1341976470588235</v>
          </cell>
        </row>
        <row r="110">
          <cell r="B110" t="str">
            <v>Pulidora de pisos</v>
          </cell>
          <cell r="C110" t="str">
            <v>Semana</v>
          </cell>
          <cell r="D110" t="str">
            <v>P87</v>
          </cell>
          <cell r="E110">
            <v>150</v>
          </cell>
          <cell r="F110">
            <v>2.6785714285714284</v>
          </cell>
        </row>
        <row r="111">
          <cell r="B111" t="str">
            <v xml:space="preserve">Pulidora de pisos </v>
          </cell>
          <cell r="C111" t="str">
            <v>Día</v>
          </cell>
          <cell r="D111" t="str">
            <v>P87</v>
          </cell>
          <cell r="E111">
            <v>33.6</v>
          </cell>
          <cell r="F111">
            <v>4.2</v>
          </cell>
        </row>
        <row r="112">
          <cell r="B112" t="str">
            <v>Puntal 1.65 a 3.00 m</v>
          </cell>
          <cell r="C112" t="str">
            <v>Mes</v>
          </cell>
          <cell r="D112" t="str">
            <v>P6</v>
          </cell>
          <cell r="E112">
            <v>1.07</v>
          </cell>
          <cell r="F112">
            <v>3.1470588235294121E-3</v>
          </cell>
        </row>
        <row r="113">
          <cell r="B113" t="str">
            <v>Puntal 2.10 a 3.60 m</v>
          </cell>
          <cell r="C113" t="str">
            <v>Mes</v>
          </cell>
          <cell r="D113" t="str">
            <v>P6</v>
          </cell>
          <cell r="E113">
            <v>1.07</v>
          </cell>
          <cell r="F113">
            <v>3.1470588235294121E-3</v>
          </cell>
        </row>
        <row r="114">
          <cell r="B114" t="str">
            <v xml:space="preserve">Puntales 2X ANTES(1.75 - 3.12 m).HOY(1.98 - 3.38 M.)      </v>
          </cell>
          <cell r="C114" t="str">
            <v>28 dias</v>
          </cell>
          <cell r="D114" t="str">
            <v>P59</v>
          </cell>
          <cell r="E114">
            <v>1.6</v>
          </cell>
          <cell r="F114">
            <v>4.7058823529411769E-3</v>
          </cell>
        </row>
        <row r="115">
          <cell r="B115" t="str">
            <v xml:space="preserve">Puntales 3X (2.56 - 3.96  m.)   </v>
          </cell>
          <cell r="C115" t="str">
            <v>28 dias</v>
          </cell>
          <cell r="D115" t="str">
            <v>P59</v>
          </cell>
          <cell r="E115">
            <v>1.75</v>
          </cell>
          <cell r="F115">
            <v>5.1470588235294117E-3</v>
          </cell>
        </row>
        <row r="116">
          <cell r="B116" t="str">
            <v>Puntales 4X  (3.20 - 4.88 m.)</v>
          </cell>
          <cell r="C116" t="str">
            <v>28 dias</v>
          </cell>
          <cell r="D116" t="str">
            <v>P59</v>
          </cell>
          <cell r="E116">
            <v>2.25</v>
          </cell>
          <cell r="F116">
            <v>6.6176470588235293E-3</v>
          </cell>
        </row>
        <row r="117">
          <cell r="B117" t="str">
            <v>Retroexcavadora  (incluye operador y combustible)</v>
          </cell>
          <cell r="C117" t="str">
            <v>Día</v>
          </cell>
          <cell r="D117" t="str">
            <v>P104</v>
          </cell>
          <cell r="E117">
            <v>224.00000000000003</v>
          </cell>
          <cell r="F117">
            <v>28.000000000000004</v>
          </cell>
        </row>
        <row r="118">
          <cell r="B118" t="str">
            <v>Retroexcavadora  (incluye operador y combustible)</v>
          </cell>
          <cell r="C118" t="str">
            <v>Semana</v>
          </cell>
          <cell r="D118" t="str">
            <v>P104</v>
          </cell>
          <cell r="E118">
            <v>1209.6000000000001</v>
          </cell>
          <cell r="F118">
            <v>21.6</v>
          </cell>
        </row>
        <row r="119">
          <cell r="B119" t="str">
            <v>Retroexcavadora  (incluye operador y combustible)</v>
          </cell>
          <cell r="C119" t="str">
            <v>Mes</v>
          </cell>
          <cell r="D119" t="str">
            <v>P104</v>
          </cell>
          <cell r="E119">
            <v>4354.5600000000004</v>
          </cell>
          <cell r="F119">
            <v>12.807529411764706</v>
          </cell>
        </row>
        <row r="120">
          <cell r="B120" t="str">
            <v>Rodillo compactador</v>
          </cell>
          <cell r="C120" t="str">
            <v>Día</v>
          </cell>
          <cell r="D120" t="str">
            <v>P87</v>
          </cell>
          <cell r="E120">
            <v>56</v>
          </cell>
          <cell r="F120">
            <v>7</v>
          </cell>
        </row>
        <row r="121">
          <cell r="B121" t="str">
            <v>Rodillo compactador</v>
          </cell>
          <cell r="C121" t="str">
            <v>Mes</v>
          </cell>
          <cell r="D121" t="str">
            <v>P87</v>
          </cell>
          <cell r="E121">
            <v>840</v>
          </cell>
          <cell r="F121">
            <v>2.4705882352941178</v>
          </cell>
        </row>
        <row r="122">
          <cell r="B122" t="str">
            <v xml:space="preserve">Rodillo compactador Operador montado / día                 </v>
          </cell>
          <cell r="C122" t="str">
            <v>Día</v>
          </cell>
          <cell r="D122" t="str">
            <v>P65</v>
          </cell>
          <cell r="E122">
            <v>235.20000000000002</v>
          </cell>
          <cell r="F122">
            <v>29.400000000000002</v>
          </cell>
        </row>
        <row r="123">
          <cell r="B123" t="str">
            <v xml:space="preserve">Rodillo compactador Operador montado/ semana              </v>
          </cell>
          <cell r="C123" t="str">
            <v>Semana</v>
          </cell>
          <cell r="D123" t="str">
            <v>P65</v>
          </cell>
          <cell r="E123">
            <v>1159.473</v>
          </cell>
          <cell r="F123">
            <v>20.704874999999998</v>
          </cell>
        </row>
        <row r="124">
          <cell r="B124" t="str">
            <v>Rodillo manual</v>
          </cell>
          <cell r="C124" t="str">
            <v>Día</v>
          </cell>
          <cell r="D124" t="str">
            <v>P104</v>
          </cell>
          <cell r="E124">
            <v>84.000000000000014</v>
          </cell>
          <cell r="F124">
            <v>10.500000000000002</v>
          </cell>
        </row>
        <row r="125">
          <cell r="B125" t="str">
            <v>Rodillo manual</v>
          </cell>
          <cell r="C125" t="str">
            <v>Semana</v>
          </cell>
          <cell r="D125" t="str">
            <v>P104</v>
          </cell>
          <cell r="E125">
            <v>428.40000000000003</v>
          </cell>
          <cell r="F125">
            <v>7.65</v>
          </cell>
        </row>
        <row r="126">
          <cell r="B126" t="str">
            <v>Rodillo manual</v>
          </cell>
          <cell r="C126" t="str">
            <v>Mes</v>
          </cell>
          <cell r="D126" t="str">
            <v>P104</v>
          </cell>
          <cell r="E126">
            <v>1518.7200000000003</v>
          </cell>
          <cell r="F126">
            <v>4.4668235294117657</v>
          </cell>
        </row>
        <row r="127">
          <cell r="B127" t="str">
            <v>Rodillo WACKER RD 7HP (con operador)</v>
          </cell>
          <cell r="C127" t="str">
            <v>Día</v>
          </cell>
          <cell r="D127" t="str">
            <v>P10</v>
          </cell>
          <cell r="E127">
            <v>153.72000000000003</v>
          </cell>
          <cell r="F127">
            <v>19.215000000000003</v>
          </cell>
        </row>
        <row r="128">
          <cell r="B128" t="str">
            <v>Rodillo WACKER RD 7HP (con operador)</v>
          </cell>
          <cell r="C128" t="str">
            <v>Semana</v>
          </cell>
          <cell r="D128" t="str">
            <v>P10</v>
          </cell>
          <cell r="E128">
            <v>665.61599999999999</v>
          </cell>
          <cell r="F128">
            <v>11.885999999999999</v>
          </cell>
        </row>
        <row r="129">
          <cell r="B129" t="str">
            <v>Rodillo WACKER RD 7HP (con operador)</v>
          </cell>
          <cell r="C129" t="str">
            <v>Quince</v>
          </cell>
          <cell r="D129" t="str">
            <v>P10</v>
          </cell>
          <cell r="E129">
            <v>1180.5920000000001</v>
          </cell>
          <cell r="F129">
            <v>3.4723294117647061</v>
          </cell>
        </row>
        <row r="130">
          <cell r="B130" t="str">
            <v>Rodillo WACKER RD 7HP (con operador)</v>
          </cell>
          <cell r="C130" t="str">
            <v>Mes</v>
          </cell>
          <cell r="E130">
            <v>2089.0912000000003</v>
          </cell>
          <cell r="F130">
            <v>6.1443858823529425</v>
          </cell>
        </row>
        <row r="131">
          <cell r="B131" t="str">
            <v xml:space="preserve">Sapo compactador / día                    </v>
          </cell>
          <cell r="C131" t="str">
            <v>Día</v>
          </cell>
          <cell r="D131" t="str">
            <v>P87</v>
          </cell>
          <cell r="E131">
            <v>38</v>
          </cell>
          <cell r="F131">
            <v>4.75</v>
          </cell>
        </row>
        <row r="132">
          <cell r="B132" t="str">
            <v xml:space="preserve">Sapo compactador / mes                    </v>
          </cell>
          <cell r="C132" t="str">
            <v>Mes</v>
          </cell>
          <cell r="D132" t="str">
            <v>P87</v>
          </cell>
          <cell r="E132">
            <v>570</v>
          </cell>
          <cell r="F132">
            <v>1.6764705882352942</v>
          </cell>
        </row>
        <row r="133">
          <cell r="B133" t="str">
            <v>Sistema INTACO Módulo h= 1.80 m</v>
          </cell>
          <cell r="C133" t="str">
            <v>28 dias</v>
          </cell>
          <cell r="D133" t="str">
            <v>P59</v>
          </cell>
          <cell r="E133">
            <v>7.8</v>
          </cell>
          <cell r="F133">
            <v>2.2941176470588236E-2</v>
          </cell>
        </row>
        <row r="134">
          <cell r="B134" t="str">
            <v>Sistema WACO  h= 2.00 m</v>
          </cell>
          <cell r="C134" t="str">
            <v>28 dias</v>
          </cell>
          <cell r="D134" t="str">
            <v>P59</v>
          </cell>
          <cell r="E134">
            <v>9.8000000000000007</v>
          </cell>
          <cell r="F134">
            <v>2.882352941176471E-2</v>
          </cell>
        </row>
        <row r="135">
          <cell r="B135" t="str">
            <v>Soldadora eléctrica 200</v>
          </cell>
          <cell r="C135" t="str">
            <v>Día</v>
          </cell>
          <cell r="D135" t="str">
            <v>P87</v>
          </cell>
          <cell r="E135">
            <v>12</v>
          </cell>
          <cell r="F135">
            <v>1.5</v>
          </cell>
        </row>
        <row r="136">
          <cell r="B136" t="str">
            <v>Soldadora eléctrica 200</v>
          </cell>
          <cell r="C136" t="str">
            <v>Semana</v>
          </cell>
          <cell r="D136" t="str">
            <v>P87</v>
          </cell>
          <cell r="E136">
            <v>54</v>
          </cell>
          <cell r="F136">
            <v>0.9642857142857143</v>
          </cell>
        </row>
        <row r="137">
          <cell r="B137" t="str">
            <v>Soldadora eléctrica 300</v>
          </cell>
          <cell r="C137" t="str">
            <v>Día</v>
          </cell>
          <cell r="D137" t="str">
            <v>P87</v>
          </cell>
          <cell r="E137">
            <v>16</v>
          </cell>
          <cell r="F137">
            <v>2</v>
          </cell>
        </row>
        <row r="138">
          <cell r="B138" t="str">
            <v>Soldadora eléctrica 300</v>
          </cell>
          <cell r="C138" t="str">
            <v>Semana</v>
          </cell>
          <cell r="D138" t="str">
            <v>P87</v>
          </cell>
          <cell r="E138">
            <v>72</v>
          </cell>
          <cell r="F138">
            <v>1.2857142857142858</v>
          </cell>
        </row>
        <row r="139">
          <cell r="B139" t="str">
            <v>Tabl. Metálico, viga extensible, módulo andamio y accesorios</v>
          </cell>
          <cell r="C139" t="str">
            <v>28 dias</v>
          </cell>
          <cell r="D139" t="str">
            <v>P59</v>
          </cell>
          <cell r="E139">
            <v>11</v>
          </cell>
          <cell r="F139">
            <v>3.2352941176470591E-2</v>
          </cell>
        </row>
        <row r="140">
          <cell r="B140" t="str">
            <v>Tabl.madera, vigueta fija, drophead, puntal 2x</v>
          </cell>
          <cell r="C140" t="str">
            <v>28 dias</v>
          </cell>
          <cell r="D140" t="str">
            <v>P59</v>
          </cell>
          <cell r="E140">
            <v>6.2</v>
          </cell>
          <cell r="F140">
            <v>1.8235294117647058E-2</v>
          </cell>
        </row>
        <row r="141">
          <cell r="B141" t="str">
            <v>Tabl.metálico, viga estensible, puntal telescópico</v>
          </cell>
          <cell r="C141" t="str">
            <v>28 dias</v>
          </cell>
          <cell r="D141" t="str">
            <v>P59</v>
          </cell>
          <cell r="E141">
            <v>4.2</v>
          </cell>
          <cell r="F141">
            <v>1.2352941176470589E-2</v>
          </cell>
        </row>
        <row r="142">
          <cell r="B142" t="str">
            <v xml:space="preserve">Tramo de módulo para andamio              </v>
          </cell>
          <cell r="C142" t="str">
            <v>Mes</v>
          </cell>
          <cell r="D142" t="str">
            <v>P59</v>
          </cell>
          <cell r="E142">
            <v>4.0320000000000009</v>
          </cell>
          <cell r="F142">
            <v>1.1858823529411767E-2</v>
          </cell>
        </row>
        <row r="143">
          <cell r="B143" t="str">
            <v xml:space="preserve">Vibrador / día                            </v>
          </cell>
          <cell r="C143" t="str">
            <v>Día</v>
          </cell>
          <cell r="D143" t="str">
            <v>P87</v>
          </cell>
          <cell r="E143">
            <v>18</v>
          </cell>
          <cell r="F143">
            <v>2.25</v>
          </cell>
        </row>
        <row r="144">
          <cell r="B144" t="str">
            <v xml:space="preserve">Vibrador / mes                            </v>
          </cell>
          <cell r="C144" t="str">
            <v>Mes</v>
          </cell>
          <cell r="D144" t="str">
            <v>P87</v>
          </cell>
          <cell r="E144">
            <v>270</v>
          </cell>
          <cell r="F144">
            <v>0.79411764705882348</v>
          </cell>
        </row>
        <row r="145">
          <cell r="B145" t="str">
            <v xml:space="preserve">Vibrador a gas 5HP de 4mx45mm /día     </v>
          </cell>
          <cell r="C145" t="str">
            <v>Día</v>
          </cell>
          <cell r="D145" t="str">
            <v>P10</v>
          </cell>
          <cell r="E145">
            <v>18.558400000000002</v>
          </cell>
          <cell r="F145">
            <v>2.3198000000000003</v>
          </cell>
        </row>
        <row r="146">
          <cell r="B146" t="str">
            <v xml:space="preserve">Vibrador a gas 5HP de 4mx45mm /mes        </v>
          </cell>
          <cell r="C146" t="str">
            <v>Mes</v>
          </cell>
          <cell r="D146" t="str">
            <v>P10</v>
          </cell>
          <cell r="E146">
            <v>269.06880000000001</v>
          </cell>
          <cell r="F146">
            <v>0.7913788235294118</v>
          </cell>
        </row>
        <row r="147">
          <cell r="B147" t="str">
            <v>Vibrador a gas 5HP de 4mx45mm /quincena</v>
          </cell>
          <cell r="C147" t="str">
            <v>Quince</v>
          </cell>
          <cell r="D147" t="str">
            <v>P10</v>
          </cell>
          <cell r="E147">
            <v>152.16320000000002</v>
          </cell>
          <cell r="F147">
            <v>0.44753882352941182</v>
          </cell>
        </row>
        <row r="148">
          <cell r="B148" t="str">
            <v xml:space="preserve">Vibrador a gas 5HP de 4mx45mm /semana    </v>
          </cell>
          <cell r="C148" t="str">
            <v>Semana</v>
          </cell>
          <cell r="D148" t="str">
            <v>P10</v>
          </cell>
          <cell r="E148">
            <v>85.366400000000013</v>
          </cell>
          <cell r="F148">
            <v>1.5244000000000002</v>
          </cell>
        </row>
        <row r="149">
          <cell r="B149" t="str">
            <v xml:space="preserve">Vibrador a gasolina  / semana             </v>
          </cell>
          <cell r="C149" t="str">
            <v>Semana</v>
          </cell>
          <cell r="D149" t="str">
            <v>P65</v>
          </cell>
          <cell r="E149">
            <v>77.343000000000004</v>
          </cell>
          <cell r="F149">
            <v>1.3811250000000002</v>
          </cell>
        </row>
        <row r="150">
          <cell r="B150" t="str">
            <v xml:space="preserve">Vibrador a gasolina / día                 </v>
          </cell>
          <cell r="C150" t="str">
            <v>Día</v>
          </cell>
          <cell r="D150" t="str">
            <v>P65</v>
          </cell>
          <cell r="E150">
            <v>17.398500000000002</v>
          </cell>
          <cell r="F150">
            <v>2.1748125000000003</v>
          </cell>
        </row>
        <row r="151">
          <cell r="B151" t="str">
            <v xml:space="preserve">Vibroapisonador BS52Y /mes WACKER              </v>
          </cell>
          <cell r="C151" t="str">
            <v>Mes</v>
          </cell>
          <cell r="D151" t="str">
            <v>P10</v>
          </cell>
          <cell r="E151">
            <v>549.40480000000002</v>
          </cell>
          <cell r="F151">
            <v>1.6158964705882353</v>
          </cell>
        </row>
        <row r="152">
          <cell r="B152" t="str">
            <v xml:space="preserve">Vibroapisonador BS52Y /quincena WACKER              </v>
          </cell>
          <cell r="C152" t="str">
            <v>Quince</v>
          </cell>
          <cell r="D152" t="str">
            <v>P10</v>
          </cell>
          <cell r="E152">
            <v>310.48640000000006</v>
          </cell>
          <cell r="F152">
            <v>0.91319529411764722</v>
          </cell>
        </row>
        <row r="153">
          <cell r="B153" t="str">
            <v xml:space="preserve">Vibroapisonador BS52Y /semana  WACKER            </v>
          </cell>
          <cell r="C153" t="str">
            <v>Semana</v>
          </cell>
          <cell r="D153" t="str">
            <v>P10</v>
          </cell>
          <cell r="E153">
            <v>175.04480000000001</v>
          </cell>
          <cell r="F153">
            <v>3.1258000000000004</v>
          </cell>
        </row>
        <row r="154">
          <cell r="B154" t="str">
            <v xml:space="preserve">Vibroapisonador BS60Y / día WACKER              </v>
          </cell>
          <cell r="C154" t="str">
            <v>Día</v>
          </cell>
          <cell r="D154" t="str">
            <v>P10</v>
          </cell>
          <cell r="E154">
            <v>45.808</v>
          </cell>
          <cell r="F154">
            <v>5.726</v>
          </cell>
        </row>
        <row r="155">
          <cell r="B155" t="str">
            <v xml:space="preserve">Vibroapisonador BS60Y /mes WACKER             </v>
          </cell>
          <cell r="C155" t="str">
            <v>Mes</v>
          </cell>
          <cell r="D155" t="str">
            <v>P10</v>
          </cell>
          <cell r="E155">
            <v>622.52960000000007</v>
          </cell>
          <cell r="F155">
            <v>1.8309694117647062</v>
          </cell>
        </row>
        <row r="156">
          <cell r="B156" t="str">
            <v xml:space="preserve">Vibroapisonador BS60Y /mes WACKER             </v>
          </cell>
          <cell r="C156" t="str">
            <v>Quince</v>
          </cell>
          <cell r="D156" t="str">
            <v>P10</v>
          </cell>
          <cell r="E156">
            <v>351.80320000000006</v>
          </cell>
          <cell r="F156">
            <v>1.0347152941176472</v>
          </cell>
        </row>
        <row r="157">
          <cell r="B157" t="str">
            <v xml:space="preserve">Vibroapisonador BS60Y /semana  WACKER        </v>
          </cell>
          <cell r="C157" t="str">
            <v>Semana</v>
          </cell>
          <cell r="D157" t="str">
            <v>P10</v>
          </cell>
          <cell r="E157">
            <v>198.352</v>
          </cell>
          <cell r="F157">
            <v>3.5420000000000003</v>
          </cell>
        </row>
        <row r="158">
          <cell r="B158" t="str">
            <v>Vibroapisonadores</v>
          </cell>
          <cell r="C158" t="str">
            <v>Día</v>
          </cell>
          <cell r="D158" t="str">
            <v>P104</v>
          </cell>
          <cell r="E158">
            <v>33.6</v>
          </cell>
          <cell r="F158">
            <v>4.2</v>
          </cell>
        </row>
        <row r="159">
          <cell r="B159" t="str">
            <v>Vibroapisonadores</v>
          </cell>
          <cell r="C159" t="str">
            <v>Semana</v>
          </cell>
          <cell r="D159" t="str">
            <v>P104</v>
          </cell>
          <cell r="E159">
            <v>171.36</v>
          </cell>
          <cell r="F159">
            <v>3.06</v>
          </cell>
        </row>
        <row r="160">
          <cell r="B160" t="str">
            <v>Vibroapisonadores</v>
          </cell>
          <cell r="C160" t="str">
            <v>Mes</v>
          </cell>
          <cell r="D160" t="str">
            <v>P104</v>
          </cell>
          <cell r="E160">
            <v>616.89599999999996</v>
          </cell>
          <cell r="F160">
            <v>1.8143999999999998</v>
          </cell>
        </row>
        <row r="161">
          <cell r="B161" t="str">
            <v>Viga "G" para losa</v>
          </cell>
          <cell r="C161" t="str">
            <v>Mes</v>
          </cell>
          <cell r="D161" t="str">
            <v>P6</v>
          </cell>
          <cell r="E161">
            <v>1.17</v>
          </cell>
          <cell r="F161">
            <v>3.4411764705882353E-3</v>
          </cell>
        </row>
        <row r="162">
          <cell r="B162" t="str">
            <v>Vigas extensibles QB - 3 (3.02 a 5.28 m)</v>
          </cell>
          <cell r="C162" t="str">
            <v>28 dias</v>
          </cell>
          <cell r="D162" t="str">
            <v>P59</v>
          </cell>
          <cell r="E162">
            <v>3</v>
          </cell>
          <cell r="F162">
            <v>8.8235294117647058E-3</v>
          </cell>
        </row>
        <row r="163">
          <cell r="B163" t="str">
            <v>Vigas extensibles QB (2.41 - 4.19 m.)</v>
          </cell>
          <cell r="C163" t="str">
            <v>28 dias</v>
          </cell>
          <cell r="D163" t="str">
            <v>P59</v>
          </cell>
          <cell r="E163">
            <v>2.5</v>
          </cell>
          <cell r="F163">
            <v>7.3529411764705881E-3</v>
          </cell>
        </row>
        <row r="164">
          <cell r="B164" t="str">
            <v>Vigueta</v>
          </cell>
          <cell r="C164" t="str">
            <v>Mes</v>
          </cell>
          <cell r="D164" t="str">
            <v>P6</v>
          </cell>
          <cell r="E164">
            <v>1.07</v>
          </cell>
          <cell r="F164">
            <v>3.1470588235294121E-3</v>
          </cell>
        </row>
        <row r="165">
          <cell r="B165" t="str">
            <v>Volqueta 7 m3 (incluye operador y combustible)</v>
          </cell>
          <cell r="C165" t="str">
            <v>Día</v>
          </cell>
          <cell r="D165" t="str">
            <v>P104</v>
          </cell>
          <cell r="E165">
            <v>156.80000000000001</v>
          </cell>
          <cell r="F165">
            <v>19.600000000000001</v>
          </cell>
        </row>
        <row r="166">
          <cell r="B166" t="str">
            <v>Volqueta 7 m3 (incluye operador y combustible)</v>
          </cell>
          <cell r="C166" t="str">
            <v>Semana</v>
          </cell>
          <cell r="D166" t="str">
            <v>P104</v>
          </cell>
          <cell r="E166">
            <v>784.00000000000011</v>
          </cell>
          <cell r="F166">
            <v>14.000000000000002</v>
          </cell>
        </row>
        <row r="167">
          <cell r="B167" t="str">
            <v>Volqueta 7 m3 (incluye operador y combustible)</v>
          </cell>
          <cell r="C167" t="str">
            <v>Mes</v>
          </cell>
          <cell r="D167" t="str">
            <v>P104</v>
          </cell>
          <cell r="E167">
            <v>2912.0000000000005</v>
          </cell>
          <cell r="F167">
            <v>8.5647058823529427</v>
          </cell>
        </row>
      </sheetData>
      <sheetData sheetId="105">
        <row r="8">
          <cell r="B8" t="str">
            <v>Peón</v>
          </cell>
          <cell r="C8">
            <v>6.666666666666667</v>
          </cell>
          <cell r="D8">
            <v>200</v>
          </cell>
          <cell r="E8">
            <v>0.55555555555555558</v>
          </cell>
          <cell r="F8">
            <v>0.47222222222222221</v>
          </cell>
          <cell r="G8">
            <v>1.3655555555555556</v>
          </cell>
          <cell r="H8">
            <v>0</v>
          </cell>
          <cell r="I8">
            <v>9.06</v>
          </cell>
          <cell r="J8">
            <v>1.5531999999999999</v>
          </cell>
          <cell r="K8">
            <v>14.071992</v>
          </cell>
          <cell r="L8">
            <v>2.1107988</v>
          </cell>
          <cell r="M8">
            <v>0.83333333333333337</v>
          </cell>
        </row>
        <row r="9">
          <cell r="B9" t="str">
            <v>Guardián</v>
          </cell>
          <cell r="C9">
            <v>6.666666666666667</v>
          </cell>
          <cell r="D9">
            <v>0</v>
          </cell>
          <cell r="G9" t="str">
            <v xml:space="preserve"> </v>
          </cell>
          <cell r="L9">
            <v>2.1107988</v>
          </cell>
          <cell r="M9">
            <v>0.83333333333333337</v>
          </cell>
        </row>
        <row r="10">
          <cell r="B10" t="str">
            <v>Audante albañil</v>
          </cell>
          <cell r="C10">
            <v>6.666666666666667</v>
          </cell>
          <cell r="D10">
            <v>0</v>
          </cell>
          <cell r="E10" t="str">
            <v xml:space="preserve"> </v>
          </cell>
          <cell r="F10" t="str">
            <v xml:space="preserve"> </v>
          </cell>
          <cell r="G10" t="str">
            <v xml:space="preserve"> </v>
          </cell>
          <cell r="L10">
            <v>2.1107988</v>
          </cell>
          <cell r="M10">
            <v>0.83333333333333337</v>
          </cell>
        </row>
        <row r="11">
          <cell r="B11" t="str">
            <v>Ayudante Operador de equipo liviano</v>
          </cell>
          <cell r="C11">
            <v>6.666666666666667</v>
          </cell>
          <cell r="D11">
            <v>0</v>
          </cell>
          <cell r="F11" t="str">
            <v xml:space="preserve"> </v>
          </cell>
          <cell r="G11" t="str">
            <v xml:space="preserve"> </v>
          </cell>
          <cell r="L11">
            <v>2.1107988</v>
          </cell>
          <cell r="M11">
            <v>0.83333333333333337</v>
          </cell>
        </row>
        <row r="12">
          <cell r="B12" t="str">
            <v>Ayudante de fierrero</v>
          </cell>
          <cell r="C12">
            <v>6.666666666666667</v>
          </cell>
          <cell r="D12">
            <v>0</v>
          </cell>
          <cell r="I12" t="str">
            <v xml:space="preserve"> </v>
          </cell>
          <cell r="L12">
            <v>2.1107988</v>
          </cell>
          <cell r="M12">
            <v>0.83333333333333337</v>
          </cell>
        </row>
        <row r="13">
          <cell r="B13" t="str">
            <v>Ayudante de carpintero</v>
          </cell>
          <cell r="C13">
            <v>6.666666666666667</v>
          </cell>
          <cell r="D13">
            <v>0</v>
          </cell>
          <cell r="L13">
            <v>2.1107988</v>
          </cell>
          <cell r="M13">
            <v>0.83333333333333337</v>
          </cell>
        </row>
        <row r="14">
          <cell r="B14" t="str">
            <v>Ayudante de encofrador</v>
          </cell>
          <cell r="C14">
            <v>6.666666666666667</v>
          </cell>
          <cell r="D14">
            <v>200</v>
          </cell>
          <cell r="E14">
            <v>0.55555555555555558</v>
          </cell>
          <cell r="F14">
            <v>0.47222222222222221</v>
          </cell>
          <cell r="G14">
            <v>1.3655555555555556</v>
          </cell>
          <cell r="H14">
            <v>0</v>
          </cell>
          <cell r="I14">
            <v>9.06</v>
          </cell>
          <cell r="J14">
            <v>1.5531999999999999</v>
          </cell>
          <cell r="K14">
            <v>14.071992</v>
          </cell>
          <cell r="L14">
            <v>2.1107988</v>
          </cell>
          <cell r="M14">
            <v>0.83333333333333337</v>
          </cell>
        </row>
        <row r="15">
          <cell r="B15" t="str">
            <v>Ayudante de carpintero de ribera</v>
          </cell>
          <cell r="C15">
            <v>6.666666666666667</v>
          </cell>
          <cell r="D15">
            <v>0</v>
          </cell>
          <cell r="L15">
            <v>2.1107988</v>
          </cell>
          <cell r="M15">
            <v>0.83333333333333337</v>
          </cell>
        </row>
        <row r="16">
          <cell r="B16" t="str">
            <v>Ayudante de electricista</v>
          </cell>
          <cell r="C16">
            <v>6.666666666666667</v>
          </cell>
          <cell r="D16">
            <v>0</v>
          </cell>
          <cell r="L16">
            <v>2.1107988</v>
          </cell>
          <cell r="M16">
            <v>0.83333333333333337</v>
          </cell>
        </row>
        <row r="17">
          <cell r="B17" t="str">
            <v>Ayudante de revestimiento en general</v>
          </cell>
          <cell r="C17">
            <v>6.666666666666667</v>
          </cell>
          <cell r="D17">
            <v>0</v>
          </cell>
          <cell r="L17">
            <v>2.1107988</v>
          </cell>
          <cell r="M17">
            <v>0.83333333333333337</v>
          </cell>
        </row>
        <row r="18">
          <cell r="B18" t="str">
            <v>Ayudante de plomero</v>
          </cell>
          <cell r="C18">
            <v>6.666666666666667</v>
          </cell>
          <cell r="D18">
            <v>0</v>
          </cell>
          <cell r="L18">
            <v>2.1107988</v>
          </cell>
          <cell r="M18">
            <v>0.83333333333333337</v>
          </cell>
        </row>
        <row r="19">
          <cell r="B19" t="str">
            <v>Machetero</v>
          </cell>
          <cell r="C19">
            <v>6.666666666666667</v>
          </cell>
          <cell r="D19">
            <v>0</v>
          </cell>
          <cell r="L19">
            <v>2.1107988</v>
          </cell>
          <cell r="M19">
            <v>0.83333333333333337</v>
          </cell>
        </row>
        <row r="20">
          <cell r="B20" t="str">
            <v>Albañil</v>
          </cell>
          <cell r="C20">
            <v>6.666666666666667</v>
          </cell>
          <cell r="D20">
            <v>0</v>
          </cell>
          <cell r="L20">
            <v>2.1107988</v>
          </cell>
          <cell r="M20">
            <v>0.83333333333333337</v>
          </cell>
        </row>
        <row r="21">
          <cell r="B21" t="str">
            <v>Operador equipo liviano</v>
          </cell>
          <cell r="C21">
            <v>6.666666666666667</v>
          </cell>
          <cell r="D21">
            <v>0</v>
          </cell>
          <cell r="L21">
            <v>2.1107988</v>
          </cell>
          <cell r="M21">
            <v>0.83333333333333337</v>
          </cell>
        </row>
        <row r="22">
          <cell r="B22" t="str">
            <v>Pintor</v>
          </cell>
          <cell r="C22">
            <v>6.666666666666667</v>
          </cell>
          <cell r="D22">
            <v>0</v>
          </cell>
          <cell r="L22">
            <v>2.1107988</v>
          </cell>
          <cell r="M22">
            <v>0.83333333333333337</v>
          </cell>
        </row>
        <row r="23">
          <cell r="B23" t="str">
            <v>Fierrero</v>
          </cell>
          <cell r="C23">
            <v>6.666666666666667</v>
          </cell>
          <cell r="D23">
            <v>0</v>
          </cell>
          <cell r="L23">
            <v>2.1107988</v>
          </cell>
          <cell r="M23">
            <v>0.83333333333333337</v>
          </cell>
        </row>
        <row r="24">
          <cell r="B24" t="str">
            <v>Carpintero</v>
          </cell>
          <cell r="C24">
            <v>6.666666666666667</v>
          </cell>
          <cell r="D24">
            <v>0</v>
          </cell>
          <cell r="L24">
            <v>2.1107988</v>
          </cell>
          <cell r="M24">
            <v>0.83333333333333337</v>
          </cell>
        </row>
        <row r="25">
          <cell r="B25" t="str">
            <v>Encofrador</v>
          </cell>
          <cell r="C25">
            <v>6.666666666666667</v>
          </cell>
          <cell r="D25">
            <v>0</v>
          </cell>
          <cell r="K25" t="str">
            <v xml:space="preserve"> </v>
          </cell>
          <cell r="L25">
            <v>2.1107988</v>
          </cell>
          <cell r="M25">
            <v>0.83333333333333337</v>
          </cell>
        </row>
        <row r="26">
          <cell r="B26" t="str">
            <v>Carpintero de ribera</v>
          </cell>
          <cell r="C26">
            <v>6.666666666666667</v>
          </cell>
          <cell r="D26">
            <v>0</v>
          </cell>
          <cell r="L26">
            <v>2.1107988</v>
          </cell>
          <cell r="M26">
            <v>0.83333333333333337</v>
          </cell>
        </row>
        <row r="27">
          <cell r="B27" t="str">
            <v>Plomero</v>
          </cell>
          <cell r="C27">
            <v>6.666666666666667</v>
          </cell>
          <cell r="D27">
            <v>200</v>
          </cell>
          <cell r="E27">
            <v>0.55555555555555558</v>
          </cell>
          <cell r="F27">
            <v>0.47222222222222221</v>
          </cell>
          <cell r="G27">
            <v>1.3655555555555556</v>
          </cell>
          <cell r="H27">
            <v>0</v>
          </cell>
          <cell r="I27">
            <v>9.06</v>
          </cell>
          <cell r="J27">
            <v>1.5531999999999999</v>
          </cell>
          <cell r="K27">
            <v>14.071992</v>
          </cell>
          <cell r="L27">
            <v>2.1107988</v>
          </cell>
          <cell r="M27">
            <v>0.83333333333333337</v>
          </cell>
        </row>
        <row r="28">
          <cell r="B28" t="str">
            <v>Electricista</v>
          </cell>
          <cell r="C28">
            <v>6.666666666666667</v>
          </cell>
          <cell r="D28">
            <v>0</v>
          </cell>
          <cell r="L28">
            <v>2.1107988</v>
          </cell>
          <cell r="M28">
            <v>0.83333333333333337</v>
          </cell>
        </row>
        <row r="29">
          <cell r="B29" t="str">
            <v>Instalador Revestimiento en general</v>
          </cell>
          <cell r="C29">
            <v>6.666666666666667</v>
          </cell>
          <cell r="D29">
            <v>0</v>
          </cell>
          <cell r="L29">
            <v>2.1107988</v>
          </cell>
          <cell r="M29">
            <v>0.83333333333333337</v>
          </cell>
        </row>
        <row r="30">
          <cell r="B30" t="str">
            <v>Ayudante Perforador</v>
          </cell>
          <cell r="C30">
            <v>6.666666666666667</v>
          </cell>
          <cell r="D30">
            <v>0</v>
          </cell>
          <cell r="L30">
            <v>2.1107988</v>
          </cell>
          <cell r="M30">
            <v>0.83333333333333337</v>
          </cell>
        </row>
        <row r="31">
          <cell r="B31" t="str">
            <v>Cadenero</v>
          </cell>
          <cell r="C31">
            <v>6.666666666666667</v>
          </cell>
          <cell r="D31">
            <v>0</v>
          </cell>
          <cell r="L31">
            <v>2.1107988</v>
          </cell>
          <cell r="M31">
            <v>0.83333333333333337</v>
          </cell>
        </row>
        <row r="32">
          <cell r="B32" t="str">
            <v>Mampostero</v>
          </cell>
          <cell r="C32">
            <v>6.666666666666667</v>
          </cell>
          <cell r="D32">
            <v>0</v>
          </cell>
          <cell r="L32">
            <v>2.1107988</v>
          </cell>
          <cell r="M32">
            <v>0.83333333333333337</v>
          </cell>
        </row>
        <row r="33">
          <cell r="B33" t="str">
            <v>Enlucidor</v>
          </cell>
          <cell r="C33">
            <v>6.666666666666667</v>
          </cell>
          <cell r="D33">
            <v>0</v>
          </cell>
          <cell r="L33">
            <v>2.1107988</v>
          </cell>
          <cell r="M33">
            <v>0.83333333333333337</v>
          </cell>
        </row>
        <row r="34">
          <cell r="B34" t="str">
            <v>Hojalatero</v>
          </cell>
          <cell r="C34">
            <v>6.666666666666667</v>
          </cell>
          <cell r="D34">
            <v>0</v>
          </cell>
          <cell r="L34">
            <v>2.1107988</v>
          </cell>
          <cell r="M34">
            <v>0.83333333333333337</v>
          </cell>
        </row>
        <row r="35">
          <cell r="B35" t="str">
            <v>Maestro soldador especializado</v>
          </cell>
          <cell r="C35">
            <v>6.666666666666667</v>
          </cell>
          <cell r="D35">
            <v>0</v>
          </cell>
          <cell r="L35">
            <v>2.1107988</v>
          </cell>
          <cell r="M35">
            <v>0.83333333333333337</v>
          </cell>
        </row>
        <row r="36">
          <cell r="B36" t="str">
            <v>Maestro electricista especializado</v>
          </cell>
          <cell r="C36">
            <v>6.666666666666667</v>
          </cell>
          <cell r="D36">
            <v>0</v>
          </cell>
          <cell r="L36">
            <v>2.1107988</v>
          </cell>
          <cell r="M36">
            <v>0.83333333333333337</v>
          </cell>
        </row>
        <row r="37">
          <cell r="B37" t="str">
            <v>Maestro de obra</v>
          </cell>
          <cell r="C37">
            <v>6.666666666666667</v>
          </cell>
          <cell r="D37">
            <v>200</v>
          </cell>
          <cell r="E37">
            <v>0.55555555555555558</v>
          </cell>
          <cell r="F37">
            <v>0.47222222222222221</v>
          </cell>
          <cell r="G37">
            <v>1.3655555555555556</v>
          </cell>
          <cell r="H37">
            <v>0</v>
          </cell>
          <cell r="I37">
            <v>9.06</v>
          </cell>
          <cell r="J37">
            <v>1.5531999999999999</v>
          </cell>
          <cell r="K37">
            <v>14.071992</v>
          </cell>
          <cell r="L37">
            <v>2.1107988</v>
          </cell>
          <cell r="M37">
            <v>0.83333333333333337</v>
          </cell>
        </row>
        <row r="38">
          <cell r="B38" t="str">
            <v>Maestro plomero</v>
          </cell>
          <cell r="C38">
            <v>6.666666666666667</v>
          </cell>
          <cell r="D38">
            <v>0</v>
          </cell>
          <cell r="L38">
            <v>2.1107988</v>
          </cell>
          <cell r="M38">
            <v>0.83333333333333337</v>
          </cell>
        </row>
        <row r="39">
          <cell r="B39" t="str">
            <v>Perforador, perfilero</v>
          </cell>
          <cell r="C39">
            <v>6.666666666666667</v>
          </cell>
          <cell r="D39">
            <v>0</v>
          </cell>
          <cell r="L39">
            <v>2.1107988</v>
          </cell>
          <cell r="M39">
            <v>0.83333333333333337</v>
          </cell>
        </row>
        <row r="40">
          <cell r="B40" t="str">
            <v>Maestro electrónico especializado</v>
          </cell>
          <cell r="C40">
            <v>6.666666666666667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2.1107988</v>
          </cell>
          <cell r="M40">
            <v>0.83333333333333337</v>
          </cell>
        </row>
        <row r="41">
          <cell r="B41" t="str">
            <v>Inspector de obra</v>
          </cell>
          <cell r="C41">
            <v>6.666666666666667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2.1107988</v>
          </cell>
          <cell r="M41">
            <v>0.83333333333333337</v>
          </cell>
        </row>
        <row r="42">
          <cell r="B42" t="str">
            <v>Operador de plante de hormigón</v>
          </cell>
          <cell r="C42">
            <v>6.666666666666667</v>
          </cell>
          <cell r="D42">
            <v>200</v>
          </cell>
          <cell r="E42">
            <v>0.55555555555555558</v>
          </cell>
          <cell r="F42">
            <v>0.47222222222222221</v>
          </cell>
          <cell r="G42">
            <v>1.3655555555555556</v>
          </cell>
          <cell r="H42">
            <v>0</v>
          </cell>
          <cell r="I42">
            <v>9.06</v>
          </cell>
          <cell r="J42">
            <v>1.5531999999999999</v>
          </cell>
          <cell r="K42">
            <v>14.071992</v>
          </cell>
          <cell r="L42">
            <v>2.1107988</v>
          </cell>
          <cell r="M42">
            <v>0.83333333333333337</v>
          </cell>
        </row>
        <row r="43">
          <cell r="B43" t="str">
            <v>Maestro estructura mayor Tit. SECAP</v>
          </cell>
          <cell r="C43">
            <v>6.666666666666667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2.1107988</v>
          </cell>
          <cell r="M43">
            <v>0.83333333333333337</v>
          </cell>
        </row>
        <row r="44">
          <cell r="B44" t="str">
            <v>Técn. Egr. Univ. Popul.(Constr.Civiles)</v>
          </cell>
          <cell r="C44">
            <v>6.666666666666667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2.1107988</v>
          </cell>
          <cell r="M44">
            <v>0.83333333333333337</v>
          </cell>
        </row>
        <row r="45">
          <cell r="B45" t="str">
            <v>Ayudante laboratorio</v>
          </cell>
          <cell r="C45">
            <v>6.666666666666667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2.1107988</v>
          </cell>
          <cell r="M45">
            <v>0.83333333333333337</v>
          </cell>
        </row>
        <row r="46">
          <cell r="B46" t="str">
            <v>Laboratorista 1</v>
          </cell>
          <cell r="C46">
            <v>6.666666666666667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2.1107988</v>
          </cell>
          <cell r="M46">
            <v>0.83333333333333337</v>
          </cell>
        </row>
        <row r="47">
          <cell r="B47" t="str">
            <v>Laboratorista 2</v>
          </cell>
          <cell r="C47">
            <v>6.666666666666667</v>
          </cell>
          <cell r="D47">
            <v>200</v>
          </cell>
          <cell r="E47">
            <v>0.55555555555555558</v>
          </cell>
          <cell r="F47">
            <v>0.47222222222222221</v>
          </cell>
          <cell r="G47">
            <v>1.3655555555555556</v>
          </cell>
          <cell r="H47">
            <v>0</v>
          </cell>
          <cell r="I47">
            <v>9.06</v>
          </cell>
          <cell r="J47">
            <v>1.5531999999999999</v>
          </cell>
          <cell r="K47">
            <v>14.071992</v>
          </cell>
          <cell r="L47">
            <v>2.1107988</v>
          </cell>
          <cell r="M47">
            <v>0.83333333333333337</v>
          </cell>
        </row>
        <row r="48">
          <cell r="B48" t="str">
            <v>Laboratorista 3</v>
          </cell>
          <cell r="C48">
            <v>6.666666666666667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2.1107988</v>
          </cell>
          <cell r="M48">
            <v>0.83333333333333337</v>
          </cell>
        </row>
        <row r="49">
          <cell r="B49" t="str">
            <v>Topógrafo práctico</v>
          </cell>
          <cell r="C49">
            <v>6.666666666666667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2.1107988</v>
          </cell>
          <cell r="M49">
            <v>0.83333333333333337</v>
          </cell>
        </row>
        <row r="50">
          <cell r="B50" t="str">
            <v>Topógrafo 1</v>
          </cell>
          <cell r="C50">
            <v>6.666666666666667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2.1107988</v>
          </cell>
          <cell r="M50">
            <v>0.83333333333333337</v>
          </cell>
        </row>
        <row r="51">
          <cell r="B51" t="str">
            <v>Topógrafo 2</v>
          </cell>
          <cell r="C51">
            <v>6.666666666666667</v>
          </cell>
          <cell r="D51">
            <v>200</v>
          </cell>
          <cell r="E51">
            <v>0.55555555555555558</v>
          </cell>
          <cell r="F51">
            <v>0.47222222222222221</v>
          </cell>
          <cell r="G51">
            <v>1.3655555555555556</v>
          </cell>
          <cell r="H51">
            <v>0</v>
          </cell>
          <cell r="I51">
            <v>9.06</v>
          </cell>
          <cell r="J51">
            <v>1.5531999999999999</v>
          </cell>
          <cell r="K51">
            <v>14.071992</v>
          </cell>
          <cell r="L51">
            <v>2.1107988</v>
          </cell>
          <cell r="M51">
            <v>0.83333333333333337</v>
          </cell>
        </row>
        <row r="52">
          <cell r="B52" t="str">
            <v>Topógrafo 3</v>
          </cell>
          <cell r="C52">
            <v>6.666666666666667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2.1107988</v>
          </cell>
          <cell r="M52">
            <v>0.83333333333333337</v>
          </cell>
        </row>
        <row r="53">
          <cell r="B53" t="str">
            <v>Topógrafo 4</v>
          </cell>
          <cell r="C53">
            <v>6.666666666666667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2.1107988</v>
          </cell>
          <cell r="M53">
            <v>0.83333333333333337</v>
          </cell>
        </row>
        <row r="54">
          <cell r="B54" t="str">
            <v>Dibujante 1</v>
          </cell>
          <cell r="C54">
            <v>6.666666666666667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2.1107988</v>
          </cell>
          <cell r="M54">
            <v>0.83333333333333337</v>
          </cell>
        </row>
        <row r="55">
          <cell r="B55" t="str">
            <v>Dibujante 2</v>
          </cell>
          <cell r="C55">
            <v>6.666666666666667</v>
          </cell>
          <cell r="D55">
            <v>200</v>
          </cell>
          <cell r="E55">
            <v>0.55555555555555558</v>
          </cell>
          <cell r="F55">
            <v>0.47222222222222221</v>
          </cell>
          <cell r="G55">
            <v>1.3655555555555556</v>
          </cell>
          <cell r="H55">
            <v>0</v>
          </cell>
          <cell r="I55">
            <v>9.06</v>
          </cell>
          <cell r="J55">
            <v>1.5531999999999999</v>
          </cell>
          <cell r="K55">
            <v>14.071992</v>
          </cell>
          <cell r="L55">
            <v>2.1107988</v>
          </cell>
          <cell r="M55">
            <v>0.83333333333333337</v>
          </cell>
        </row>
        <row r="56">
          <cell r="B56" t="str">
            <v>Dibujante 3</v>
          </cell>
          <cell r="C56">
            <v>6.666666666666667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2.1107988</v>
          </cell>
          <cell r="M56">
            <v>0.83333333333333337</v>
          </cell>
        </row>
        <row r="57">
          <cell r="B57" t="str">
            <v>Conserje o Mensajero</v>
          </cell>
          <cell r="C57">
            <v>6.666666666666667</v>
          </cell>
          <cell r="D57">
            <v>200</v>
          </cell>
          <cell r="E57">
            <v>0.55555555555555558</v>
          </cell>
          <cell r="F57">
            <v>0.47222222222222221</v>
          </cell>
          <cell r="G57">
            <v>1.3655555555555556</v>
          </cell>
          <cell r="H57">
            <v>0</v>
          </cell>
          <cell r="I57">
            <v>9.06</v>
          </cell>
          <cell r="J57">
            <v>1.5531999999999999</v>
          </cell>
          <cell r="K57">
            <v>14.071992</v>
          </cell>
          <cell r="L57">
            <v>2.1107988</v>
          </cell>
          <cell r="M57">
            <v>0.83333333333333337</v>
          </cell>
        </row>
        <row r="58">
          <cell r="B58" t="str">
            <v>Licencia TIPO E</v>
          </cell>
          <cell r="C58">
            <v>12</v>
          </cell>
          <cell r="D58">
            <v>360</v>
          </cell>
          <cell r="E58">
            <v>1</v>
          </cell>
          <cell r="F58">
            <v>1</v>
          </cell>
          <cell r="G58">
            <v>2.4580000000000002</v>
          </cell>
          <cell r="H58">
            <v>0</v>
          </cell>
          <cell r="I58">
            <v>16.457999999999998</v>
          </cell>
          <cell r="J58">
            <v>0</v>
          </cell>
          <cell r="K58">
            <v>25.562565599999996</v>
          </cell>
          <cell r="L58">
            <v>2.1302137999999995</v>
          </cell>
          <cell r="M58">
            <v>1.5</v>
          </cell>
        </row>
        <row r="59">
          <cell r="B59" t="str">
            <v>Licencia TIPO D</v>
          </cell>
          <cell r="C59">
            <v>10</v>
          </cell>
          <cell r="D59">
            <v>300</v>
          </cell>
          <cell r="E59">
            <v>0.83333333333333337</v>
          </cell>
          <cell r="F59">
            <v>0.83333333333333337</v>
          </cell>
          <cell r="G59">
            <v>2.0483333333333333</v>
          </cell>
          <cell r="H59">
            <v>0</v>
          </cell>
          <cell r="I59">
            <v>13.715000000000002</v>
          </cell>
          <cell r="J59">
            <v>0</v>
          </cell>
          <cell r="K59">
            <v>21.302138000000003</v>
          </cell>
          <cell r="L59">
            <v>2.1302138000000004</v>
          </cell>
          <cell r="M59">
            <v>1.25</v>
          </cell>
        </row>
        <row r="60">
          <cell r="B60" t="str">
            <v>Licencia TIPO C</v>
          </cell>
          <cell r="C60">
            <v>9</v>
          </cell>
          <cell r="D60">
            <v>270</v>
          </cell>
          <cell r="E60">
            <v>0.75</v>
          </cell>
          <cell r="F60">
            <v>0.75</v>
          </cell>
          <cell r="G60">
            <v>1.8434999999999999</v>
          </cell>
          <cell r="H60">
            <v>0</v>
          </cell>
          <cell r="I60">
            <v>12.343500000000001</v>
          </cell>
          <cell r="J60">
            <v>1.5531999999999999</v>
          </cell>
          <cell r="K60">
            <v>19.171924199999999</v>
          </cell>
          <cell r="L60">
            <v>2.1302137999999999</v>
          </cell>
          <cell r="M60">
            <v>1.125</v>
          </cell>
        </row>
        <row r="61">
          <cell r="B61" t="str">
            <v>Licencia TIPO B</v>
          </cell>
          <cell r="C61">
            <v>6.666666666666667</v>
          </cell>
          <cell r="D61">
            <v>200</v>
          </cell>
          <cell r="E61">
            <v>0.55555555555555558</v>
          </cell>
          <cell r="F61">
            <v>0.55555555555555558</v>
          </cell>
          <cell r="G61">
            <v>1.3655555555555556</v>
          </cell>
          <cell r="H61">
            <v>0</v>
          </cell>
          <cell r="I61">
            <v>9.1433333333333326</v>
          </cell>
          <cell r="J61">
            <v>0</v>
          </cell>
          <cell r="K61">
            <v>14.201425333333331</v>
          </cell>
          <cell r="L61">
            <v>2.1302137999999995</v>
          </cell>
          <cell r="M61">
            <v>0.83333333333333337</v>
          </cell>
        </row>
        <row r="62">
          <cell r="B62" t="str">
            <v>Mecánico mantenimiento y reparación</v>
          </cell>
          <cell r="C62">
            <v>7.698666666666667</v>
          </cell>
          <cell r="D62">
            <v>0</v>
          </cell>
          <cell r="L62">
            <v>2.0960509319709035</v>
          </cell>
          <cell r="M62">
            <v>0.96233333333333337</v>
          </cell>
        </row>
        <row r="63">
          <cell r="B63" t="str">
            <v>Tornero-fresador</v>
          </cell>
          <cell r="C63">
            <v>7.698666666666667</v>
          </cell>
          <cell r="D63">
            <v>0</v>
          </cell>
          <cell r="L63">
            <v>2.0960509319709035</v>
          </cell>
          <cell r="M63">
            <v>0.96233333333333337</v>
          </cell>
        </row>
        <row r="64">
          <cell r="B64" t="str">
            <v>Soldador acetileno y/o eléctrico</v>
          </cell>
          <cell r="C64">
            <v>7.698666666666667</v>
          </cell>
          <cell r="D64">
            <v>230.96</v>
          </cell>
          <cell r="E64">
            <v>0.64155555555555555</v>
          </cell>
          <cell r="F64">
            <v>0.47222222222222221</v>
          </cell>
          <cell r="G64">
            <v>1.5769435555555555</v>
          </cell>
          <cell r="H64">
            <v>0</v>
          </cell>
          <cell r="I64">
            <v>10.389387999999999</v>
          </cell>
          <cell r="J64">
            <v>1.5531999999999999</v>
          </cell>
          <cell r="K64">
            <v>16.136797441599995</v>
          </cell>
          <cell r="L64">
            <v>2.0960509319709035</v>
          </cell>
          <cell r="M64">
            <v>0.96233333333333337</v>
          </cell>
        </row>
        <row r="65">
          <cell r="B65" t="str">
            <v>Técnico mecánico electricista</v>
          </cell>
          <cell r="C65">
            <v>7.698666666666667</v>
          </cell>
          <cell r="D65">
            <v>0</v>
          </cell>
          <cell r="L65">
            <v>2.0960509319709035</v>
          </cell>
          <cell r="M65">
            <v>0.96233333333333337</v>
          </cell>
        </row>
        <row r="66">
          <cell r="B66" t="str">
            <v>Engrasador</v>
          </cell>
          <cell r="C66">
            <v>6.9943333333333335</v>
          </cell>
          <cell r="L66">
            <v>2.1056447218573764</v>
          </cell>
          <cell r="M66">
            <v>0.87429166666666669</v>
          </cell>
        </row>
        <row r="67">
          <cell r="B67" t="str">
            <v>Abastecedor</v>
          </cell>
          <cell r="C67">
            <v>6.9943333333333335</v>
          </cell>
          <cell r="L67">
            <v>2.1056447218573764</v>
          </cell>
          <cell r="M67">
            <v>0.87429166666666669</v>
          </cell>
        </row>
        <row r="68">
          <cell r="B68" t="str">
            <v>Ayudante mecánico</v>
          </cell>
          <cell r="C68">
            <v>6.9943333333333335</v>
          </cell>
          <cell r="D68">
            <v>209.83</v>
          </cell>
          <cell r="E68">
            <v>0.58286111111111116</v>
          </cell>
          <cell r="F68">
            <v>0.47222222222222221</v>
          </cell>
          <cell r="G68">
            <v>1.4326726111111112</v>
          </cell>
          <cell r="H68">
            <v>0</v>
          </cell>
          <cell r="I68">
            <v>9.4820892777777779</v>
          </cell>
          <cell r="J68">
            <v>1.5531999999999999</v>
          </cell>
          <cell r="K68">
            <v>14.727581066244444</v>
          </cell>
          <cell r="L68">
            <v>2.1056447218573764</v>
          </cell>
          <cell r="M68">
            <v>0.87429166666666669</v>
          </cell>
        </row>
        <row r="69">
          <cell r="B69" t="str">
            <v>Ayudante maquinaria</v>
          </cell>
          <cell r="C69">
            <v>6.9943333333333335</v>
          </cell>
          <cell r="L69">
            <v>2.1056447218573764</v>
          </cell>
          <cell r="M69">
            <v>0.87429166666666669</v>
          </cell>
        </row>
        <row r="70">
          <cell r="B70" t="str">
            <v>Vulcanizador</v>
          </cell>
          <cell r="C70">
            <v>6.9943333333333335</v>
          </cell>
          <cell r="L70">
            <v>2.1056447218573764</v>
          </cell>
          <cell r="M70">
            <v>0.87429166666666669</v>
          </cell>
        </row>
        <row r="71">
          <cell r="B71" t="str">
            <v>Motiniveladora</v>
          </cell>
          <cell r="C71">
            <v>7.6883333333333335</v>
          </cell>
          <cell r="L71">
            <v>2.0961789781198061</v>
          </cell>
          <cell r="M71">
            <v>0.96104166666666668</v>
          </cell>
        </row>
        <row r="72">
          <cell r="B72" t="str">
            <v>Excavadora</v>
          </cell>
          <cell r="C72">
            <v>7.6883333333333335</v>
          </cell>
          <cell r="L72">
            <v>2.0961789781198061</v>
          </cell>
          <cell r="M72">
            <v>0.96104166666666668</v>
          </cell>
        </row>
        <row r="73">
          <cell r="B73" t="str">
            <v>Grúa Puente de elevación</v>
          </cell>
          <cell r="C73">
            <v>7.6883333333333335</v>
          </cell>
          <cell r="L73">
            <v>2.0961789781198061</v>
          </cell>
          <cell r="M73">
            <v>0.96104166666666668</v>
          </cell>
        </row>
        <row r="74">
          <cell r="B74" t="str">
            <v>Pala de Castillo</v>
          </cell>
          <cell r="C74">
            <v>7.6883333333333335</v>
          </cell>
          <cell r="L74">
            <v>2.0961789781198061</v>
          </cell>
          <cell r="M74">
            <v>0.96104166666666668</v>
          </cell>
        </row>
        <row r="75">
          <cell r="B75" t="str">
            <v>Grúa estacionaria</v>
          </cell>
          <cell r="C75">
            <v>7.6883333333333335</v>
          </cell>
          <cell r="L75">
            <v>2.0961789781198061</v>
          </cell>
          <cell r="M75">
            <v>0.96104166666666668</v>
          </cell>
        </row>
        <row r="76">
          <cell r="B76" t="str">
            <v>Draga</v>
          </cell>
          <cell r="C76">
            <v>7.6883333333333335</v>
          </cell>
          <cell r="L76">
            <v>2.0961789781198061</v>
          </cell>
          <cell r="M76">
            <v>0.96104166666666668</v>
          </cell>
        </row>
        <row r="77">
          <cell r="B77" t="str">
            <v>Tractor carril/rueda</v>
          </cell>
          <cell r="C77">
            <v>7.6883333333333335</v>
          </cell>
          <cell r="L77">
            <v>2.0961789781198061</v>
          </cell>
          <cell r="M77">
            <v>0.96104166666666668</v>
          </cell>
        </row>
        <row r="78">
          <cell r="B78" t="str">
            <v>Tractor tiende tubos</v>
          </cell>
          <cell r="C78">
            <v>7.6883333333333335</v>
          </cell>
          <cell r="L78">
            <v>2.0961789781198061</v>
          </cell>
          <cell r="M78">
            <v>0.96104166666666668</v>
          </cell>
        </row>
        <row r="79">
          <cell r="B79" t="str">
            <v>Mototrailla</v>
          </cell>
          <cell r="C79">
            <v>7.6883333333333335</v>
          </cell>
          <cell r="D79">
            <v>230.65</v>
          </cell>
          <cell r="E79">
            <v>0.64069444444444446</v>
          </cell>
          <cell r="F79">
            <v>0.47222222222222221</v>
          </cell>
          <cell r="G79">
            <v>1.5748269444444447</v>
          </cell>
          <cell r="H79">
            <v>0</v>
          </cell>
          <cell r="I79">
            <v>10.376076944444444</v>
          </cell>
          <cell r="J79">
            <v>1.5531999999999999</v>
          </cell>
          <cell r="K79">
            <v>16.11612271011111</v>
          </cell>
          <cell r="L79">
            <v>2.0961789781198061</v>
          </cell>
          <cell r="M79">
            <v>0.96104166666666668</v>
          </cell>
        </row>
        <row r="80">
          <cell r="B80" t="str">
            <v>Cargadora frontal</v>
          </cell>
          <cell r="C80">
            <v>7.6883333333333335</v>
          </cell>
          <cell r="L80">
            <v>2.0961789781198061</v>
          </cell>
          <cell r="M80">
            <v>0.96104166666666668</v>
          </cell>
        </row>
        <row r="81">
          <cell r="B81" t="str">
            <v>Retroexcavadora</v>
          </cell>
          <cell r="C81">
            <v>7.6883333333333335</v>
          </cell>
          <cell r="L81">
            <v>2.0961789781198061</v>
          </cell>
          <cell r="M81">
            <v>0.96104166666666668</v>
          </cell>
        </row>
        <row r="82">
          <cell r="B82" t="str">
            <v>Planta asfáltica</v>
          </cell>
          <cell r="C82">
            <v>7.6883333333333335</v>
          </cell>
          <cell r="L82">
            <v>2.0961789781198061</v>
          </cell>
          <cell r="M82">
            <v>0.96104166666666668</v>
          </cell>
        </row>
        <row r="83">
          <cell r="B83" t="str">
            <v>Auto Tren (cama baja)</v>
          </cell>
          <cell r="C83">
            <v>7.6883333333333335</v>
          </cell>
          <cell r="L83">
            <v>2.0961789781198061</v>
          </cell>
          <cell r="M83">
            <v>0.96104166666666668</v>
          </cell>
        </row>
        <row r="84">
          <cell r="B84" t="str">
            <v>Truck Drill</v>
          </cell>
          <cell r="C84">
            <v>7.6883333333333335</v>
          </cell>
          <cell r="L84">
            <v>2.0961789781198061</v>
          </cell>
          <cell r="M84">
            <v>0.96104166666666668</v>
          </cell>
        </row>
        <row r="85">
          <cell r="B85" t="str">
            <v>Fresadora de pavimento asfáltico</v>
          </cell>
          <cell r="C85">
            <v>7.6883333333333335</v>
          </cell>
          <cell r="L85">
            <v>2.0961789781198061</v>
          </cell>
          <cell r="M85">
            <v>0.96104166666666668</v>
          </cell>
        </row>
        <row r="86">
          <cell r="B86" t="str">
            <v>Recicladora de pavimento asfált.</v>
          </cell>
          <cell r="C86">
            <v>7.6883333333333335</v>
          </cell>
          <cell r="L86">
            <v>2.0961789781198061</v>
          </cell>
          <cell r="M86">
            <v>0.96104166666666668</v>
          </cell>
        </row>
        <row r="87">
          <cell r="B87" t="str">
            <v>Planta de emulsión asfáltica</v>
          </cell>
          <cell r="C87">
            <v>7.6883333333333335</v>
          </cell>
          <cell r="L87">
            <v>2.0961789781198061</v>
          </cell>
          <cell r="M87">
            <v>0.96104166666666668</v>
          </cell>
        </row>
        <row r="88">
          <cell r="B88" t="str">
            <v>Máquina para sellos asfálticos</v>
          </cell>
          <cell r="C88">
            <v>7.6883333333333335</v>
          </cell>
          <cell r="L88">
            <v>2.0961789781198061</v>
          </cell>
          <cell r="M88">
            <v>0.96104166666666668</v>
          </cell>
        </row>
        <row r="89">
          <cell r="B89" t="str">
            <v>Planta hormigonera</v>
          </cell>
          <cell r="C89">
            <v>7.4169999999999998</v>
          </cell>
          <cell r="L89">
            <v>2.099668906137552</v>
          </cell>
          <cell r="M89">
            <v>0.92712499999999998</v>
          </cell>
        </row>
        <row r="90">
          <cell r="B90" t="str">
            <v>Planta trituradora</v>
          </cell>
          <cell r="C90">
            <v>7.4169999999999998</v>
          </cell>
          <cell r="L90">
            <v>2.099668906137552</v>
          </cell>
          <cell r="M90">
            <v>0.92712499999999998</v>
          </cell>
        </row>
        <row r="91">
          <cell r="B91" t="str">
            <v>Squider</v>
          </cell>
          <cell r="C91">
            <v>7.4169999999999998</v>
          </cell>
          <cell r="L91">
            <v>2.099668906137552</v>
          </cell>
          <cell r="M91">
            <v>0.92712499999999998</v>
          </cell>
        </row>
        <row r="92">
          <cell r="B92" t="str">
            <v>Rodillo autopropulsado</v>
          </cell>
          <cell r="C92">
            <v>7.4169999999999998</v>
          </cell>
          <cell r="L92">
            <v>2.099668906137552</v>
          </cell>
          <cell r="M92">
            <v>0.92712499999999998</v>
          </cell>
        </row>
        <row r="93">
          <cell r="B93" t="str">
            <v>Distribuidor asfalto</v>
          </cell>
          <cell r="C93">
            <v>7.4169999999999998</v>
          </cell>
          <cell r="L93">
            <v>2.099668906137552</v>
          </cell>
          <cell r="M93">
            <v>0.92712499999999998</v>
          </cell>
        </row>
        <row r="94">
          <cell r="B94" t="str">
            <v>Acabadora pavimento de Hormigón</v>
          </cell>
          <cell r="C94">
            <v>7.4169999999999998</v>
          </cell>
          <cell r="L94">
            <v>2.099668906137552</v>
          </cell>
          <cell r="M94">
            <v>0.92712499999999998</v>
          </cell>
        </row>
        <row r="95">
          <cell r="B95" t="str">
            <v>Acabadora Pav. Asfáltico</v>
          </cell>
          <cell r="C95">
            <v>7.4169999999999998</v>
          </cell>
          <cell r="L95">
            <v>2.099668906137552</v>
          </cell>
          <cell r="M95">
            <v>0.92712499999999998</v>
          </cell>
        </row>
        <row r="96">
          <cell r="B96" t="str">
            <v>Grada elevadora</v>
          </cell>
          <cell r="C96">
            <v>7.4169999999999998</v>
          </cell>
          <cell r="L96">
            <v>2.099668906137552</v>
          </cell>
          <cell r="M96">
            <v>0.92712499999999998</v>
          </cell>
        </row>
        <row r="97">
          <cell r="B97" t="str">
            <v>Distribuidor de Agregados</v>
          </cell>
          <cell r="C97">
            <v>7.4169999999999998</v>
          </cell>
          <cell r="L97">
            <v>2.099668906137552</v>
          </cell>
          <cell r="M97">
            <v>0.92712499999999998</v>
          </cell>
        </row>
        <row r="98">
          <cell r="B98" t="str">
            <v>Montacarga</v>
          </cell>
          <cell r="C98">
            <v>7.4169999999999998</v>
          </cell>
          <cell r="L98">
            <v>2.099668906137552</v>
          </cell>
          <cell r="M98">
            <v>0.92712499999999998</v>
          </cell>
        </row>
        <row r="99">
          <cell r="B99" t="str">
            <v>Bomba lanzadora de concreto</v>
          </cell>
          <cell r="C99">
            <v>7.4169999999999998</v>
          </cell>
          <cell r="L99">
            <v>2.099668906137552</v>
          </cell>
          <cell r="M99">
            <v>0.92712499999999998</v>
          </cell>
        </row>
        <row r="100">
          <cell r="B100" t="str">
            <v>Barredora Tractor</v>
          </cell>
          <cell r="C100">
            <v>7.4169999999999998</v>
          </cell>
          <cell r="L100">
            <v>2.099668906137552</v>
          </cell>
          <cell r="M100">
            <v>0.92712499999999998</v>
          </cell>
        </row>
        <row r="101">
          <cell r="B101" t="str">
            <v>Cegadora Tractor</v>
          </cell>
          <cell r="C101">
            <v>7.4169999999999998</v>
          </cell>
          <cell r="D101">
            <v>222.51</v>
          </cell>
          <cell r="E101">
            <v>0.61808333333333332</v>
          </cell>
          <cell r="F101">
            <v>0.47222222222222221</v>
          </cell>
          <cell r="G101">
            <v>1.5192488333333334</v>
          </cell>
          <cell r="H101">
            <v>0</v>
          </cell>
          <cell r="I101">
            <v>10.026554388888888</v>
          </cell>
          <cell r="J101">
            <v>1.5531999999999999</v>
          </cell>
          <cell r="K101">
            <v>15.573244276822221</v>
          </cell>
          <cell r="L101">
            <v>2.099668906137552</v>
          </cell>
          <cell r="M101">
            <v>0.92712499999999998</v>
          </cell>
        </row>
        <row r="102">
          <cell r="B102" t="str">
            <v>Rodillo Tractor</v>
          </cell>
          <cell r="C102">
            <v>7.4169999999999998</v>
          </cell>
          <cell r="L102">
            <v>2.099668906137552</v>
          </cell>
          <cell r="M102">
            <v>0.92712499999999998</v>
          </cell>
        </row>
        <row r="103">
          <cell r="B103" t="str">
            <v>Remolcador Tractor</v>
          </cell>
          <cell r="C103">
            <v>7.4169999999999998</v>
          </cell>
          <cell r="L103">
            <v>2.099668906137552</v>
          </cell>
          <cell r="M103">
            <v>0.92712499999999998</v>
          </cell>
        </row>
        <row r="104">
          <cell r="B104" t="str">
            <v>Franjeadora Tractor</v>
          </cell>
          <cell r="C104">
            <v>7.4169999999999998</v>
          </cell>
          <cell r="L104">
            <v>2.099668906137552</v>
          </cell>
          <cell r="M104">
            <v>0.92712499999999998</v>
          </cell>
        </row>
        <row r="105">
          <cell r="B105" t="str">
            <v>Caldero Planta Asfáltica</v>
          </cell>
          <cell r="C105">
            <v>7.4169999999999998</v>
          </cell>
          <cell r="L105">
            <v>2.099668906137552</v>
          </cell>
          <cell r="M105">
            <v>0.92712499999999998</v>
          </cell>
        </row>
        <row r="106">
          <cell r="B106" t="str">
            <v>Barredora autoprpulsada</v>
          </cell>
          <cell r="C106">
            <v>7.4169999999999998</v>
          </cell>
          <cell r="L106">
            <v>2.099668906137552</v>
          </cell>
          <cell r="M106">
            <v>0.92712499999999998</v>
          </cell>
        </row>
        <row r="107">
          <cell r="B107" t="str">
            <v>Martillo-punzón neumático</v>
          </cell>
          <cell r="C107">
            <v>7.4169999999999998</v>
          </cell>
          <cell r="L107">
            <v>2.099668906137552</v>
          </cell>
          <cell r="M107">
            <v>0.92712499999999998</v>
          </cell>
        </row>
        <row r="108">
          <cell r="B108" t="str">
            <v>Operador de roto mil</v>
          </cell>
          <cell r="C108">
            <v>7.4169999999999998</v>
          </cell>
          <cell r="L108">
            <v>2.099668906137552</v>
          </cell>
          <cell r="M108">
            <v>0.92712499999999998</v>
          </cell>
        </row>
        <row r="109">
          <cell r="B109" t="str">
            <v>Compresor</v>
          </cell>
          <cell r="C109">
            <v>7.4169999999999998</v>
          </cell>
          <cell r="L109">
            <v>2.099668906137552</v>
          </cell>
          <cell r="M109">
            <v>0.92712499999999998</v>
          </cell>
        </row>
        <row r="110">
          <cell r="B110" t="str">
            <v>Camión de carga frontal</v>
          </cell>
          <cell r="C110">
            <v>7.4169999999999998</v>
          </cell>
          <cell r="L110">
            <v>2.099668906137552</v>
          </cell>
          <cell r="M110">
            <v>0.92712499999999998</v>
          </cell>
        </row>
        <row r="111">
          <cell r="B111" t="str">
            <v>Ingeniero Civil 3</v>
          </cell>
          <cell r="C111">
            <v>28.333333333333332</v>
          </cell>
          <cell r="D111">
            <v>850</v>
          </cell>
          <cell r="E111">
            <v>2.3611111111111112</v>
          </cell>
          <cell r="F111">
            <v>0.47222222222222221</v>
          </cell>
          <cell r="G111">
            <v>5.8036111111111106</v>
          </cell>
          <cell r="I111">
            <v>36.970277777777774</v>
          </cell>
          <cell r="J111">
            <v>1</v>
          </cell>
          <cell r="K111">
            <v>36.970277777777774</v>
          </cell>
          <cell r="L111">
            <v>1.3048333333333333</v>
          </cell>
          <cell r="M111">
            <v>3.5416666666666665</v>
          </cell>
        </row>
        <row r="112">
          <cell r="B112" t="str">
            <v>Ingeniero Civil 2</v>
          </cell>
          <cell r="C112">
            <v>23.333333333333332</v>
          </cell>
          <cell r="D112">
            <v>700</v>
          </cell>
          <cell r="E112">
            <v>1.9444444444444444</v>
          </cell>
          <cell r="F112">
            <v>0.47222222222222221</v>
          </cell>
          <cell r="G112">
            <v>4.7794444444444446</v>
          </cell>
          <cell r="I112">
            <v>30.52944444444444</v>
          </cell>
          <cell r="J112">
            <v>1</v>
          </cell>
          <cell r="K112">
            <v>30.52944444444444</v>
          </cell>
          <cell r="L112">
            <v>1.3084047619047618</v>
          </cell>
          <cell r="M112">
            <v>2.9166666666666665</v>
          </cell>
        </row>
        <row r="113">
          <cell r="B113" t="str">
            <v>Ingeniero Civil 1</v>
          </cell>
          <cell r="C113">
            <v>21.666666666666668</v>
          </cell>
          <cell r="D113">
            <v>650</v>
          </cell>
          <cell r="E113">
            <v>1.8055555555555556</v>
          </cell>
          <cell r="F113">
            <v>0.47222222222222221</v>
          </cell>
          <cell r="G113">
            <v>4.4380555555555548</v>
          </cell>
          <cell r="I113">
            <v>28.3825</v>
          </cell>
          <cell r="J113">
            <v>1</v>
          </cell>
          <cell r="K113">
            <v>28.3825</v>
          </cell>
          <cell r="L113">
            <v>1.3099615384615384</v>
          </cell>
          <cell r="M113">
            <v>2.7083333333333335</v>
          </cell>
        </row>
        <row r="114">
          <cell r="B114" t="str">
            <v>Técnico</v>
          </cell>
          <cell r="C114">
            <v>15</v>
          </cell>
          <cell r="D114">
            <v>450</v>
          </cell>
          <cell r="E114">
            <v>1.25</v>
          </cell>
          <cell r="F114">
            <v>0.47222222222222221</v>
          </cell>
          <cell r="G114">
            <v>3.0724999999999998</v>
          </cell>
          <cell r="H114">
            <v>0</v>
          </cell>
          <cell r="I114">
            <v>19.794722222222219</v>
          </cell>
          <cell r="J114">
            <v>1</v>
          </cell>
          <cell r="K114">
            <v>19.794722222222219</v>
          </cell>
          <cell r="L114">
            <v>1.3196481481481479</v>
          </cell>
          <cell r="M114">
            <v>1.875</v>
          </cell>
        </row>
        <row r="115">
          <cell r="B115" t="str">
            <v>Ayudante técnico</v>
          </cell>
          <cell r="C115">
            <v>11.666666666666666</v>
          </cell>
          <cell r="D115">
            <v>350</v>
          </cell>
          <cell r="E115">
            <v>0.97222222222222221</v>
          </cell>
          <cell r="F115">
            <v>0.47222222222222221</v>
          </cell>
          <cell r="G115">
            <v>2.3897222222222223</v>
          </cell>
          <cell r="I115">
            <v>15.500833333333331</v>
          </cell>
          <cell r="J115">
            <v>1</v>
          </cell>
          <cell r="K115">
            <v>15.500833333333331</v>
          </cell>
          <cell r="L115">
            <v>1.328642857142857</v>
          </cell>
          <cell r="M115">
            <v>1.4583333333333333</v>
          </cell>
        </row>
        <row r="116">
          <cell r="B116" t="str">
            <v>Secretaria</v>
          </cell>
          <cell r="C116">
            <v>16.666666666666668</v>
          </cell>
          <cell r="D116">
            <v>500</v>
          </cell>
          <cell r="E116">
            <v>1.3888888888888888</v>
          </cell>
          <cell r="F116">
            <v>0.47222222222222221</v>
          </cell>
          <cell r="G116">
            <v>3.4138888888888888</v>
          </cell>
          <cell r="I116">
            <v>21.941666666666666</v>
          </cell>
          <cell r="J116">
            <v>1</v>
          </cell>
          <cell r="K116">
            <v>21.941666666666666</v>
          </cell>
          <cell r="L116">
            <v>1.3164999999999998</v>
          </cell>
          <cell r="M116">
            <v>2.0833333333333335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C123">
            <v>0</v>
          </cell>
          <cell r="L123">
            <v>0</v>
          </cell>
          <cell r="M123">
            <v>0</v>
          </cell>
        </row>
      </sheetData>
      <sheetData sheetId="10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1F2029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95"/>
  <sheetViews>
    <sheetView tabSelected="1" topLeftCell="A3" workbookViewId="0">
      <selection activeCell="D48" sqref="D48"/>
    </sheetView>
  </sheetViews>
  <sheetFormatPr baseColWidth="10" defaultColWidth="9.140625" defaultRowHeight="12.75"/>
  <cols>
    <col min="1" max="1" width="6" customWidth="1"/>
    <col min="2" max="2" width="42.140625" customWidth="1"/>
    <col min="3" max="3" width="5.85546875" customWidth="1"/>
    <col min="4" max="4" width="7.140625" customWidth="1"/>
    <col min="5" max="5" width="11" customWidth="1"/>
    <col min="6" max="6" width="9.28515625" customWidth="1"/>
    <col min="7" max="7" width="18.5703125" customWidth="1"/>
    <col min="8" max="8" width="18.7109375" customWidth="1"/>
    <col min="9" max="9" width="23.28515625" customWidth="1"/>
  </cols>
  <sheetData>
    <row r="1" spans="1:31" ht="15.75">
      <c r="A1" s="32" t="s">
        <v>80</v>
      </c>
      <c r="B1" s="32"/>
      <c r="C1" s="32"/>
      <c r="D1" s="32"/>
      <c r="E1" s="32"/>
      <c r="F1" s="3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ht="15" customHeight="1">
      <c r="A2" s="33" t="s">
        <v>81</v>
      </c>
      <c r="B2" s="33"/>
      <c r="C2" s="33"/>
      <c r="D2" s="33"/>
      <c r="E2" s="33"/>
      <c r="F2" s="3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ht="9.75" customHeight="1">
      <c r="A3" s="21"/>
      <c r="B3" s="21"/>
      <c r="C3" s="21"/>
      <c r="D3" s="21"/>
      <c r="E3" s="21"/>
      <c r="F3" s="2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ht="9" customHeight="1">
      <c r="A4" s="17"/>
      <c r="B4" s="17"/>
      <c r="C4" s="17"/>
      <c r="D4" s="17"/>
      <c r="E4" s="17"/>
      <c r="F4" s="1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ht="15.75">
      <c r="A5" s="2"/>
      <c r="B5" s="16" t="s">
        <v>97</v>
      </c>
      <c r="C5" s="2"/>
      <c r="D5" s="2"/>
      <c r="E5" s="2"/>
      <c r="F5" s="2"/>
    </row>
    <row r="6" spans="1:31" ht="15.75">
      <c r="A6" s="2"/>
      <c r="B6" s="16"/>
      <c r="C6" s="2"/>
      <c r="D6" s="2"/>
      <c r="E6" s="2"/>
      <c r="F6" s="2"/>
    </row>
    <row r="7" spans="1:31">
      <c r="A7" s="2"/>
      <c r="B7" s="2" t="s">
        <v>82</v>
      </c>
      <c r="C7" s="2"/>
      <c r="D7" s="2"/>
      <c r="E7" s="2"/>
      <c r="F7" s="2"/>
    </row>
    <row r="8" spans="1:31">
      <c r="A8" s="2"/>
      <c r="B8" s="2" t="s">
        <v>83</v>
      </c>
      <c r="C8" s="2"/>
      <c r="D8" s="2"/>
      <c r="E8" s="2"/>
      <c r="F8" s="2"/>
    </row>
    <row r="9" spans="1:31">
      <c r="A9" s="2"/>
      <c r="B9" s="2" t="s">
        <v>84</v>
      </c>
      <c r="C9" s="2"/>
      <c r="D9" s="2"/>
      <c r="E9" s="2"/>
      <c r="F9" s="2"/>
    </row>
    <row r="10" spans="1:31">
      <c r="A10" s="2"/>
      <c r="B10" s="2"/>
      <c r="C10" s="2"/>
      <c r="D10" s="2"/>
      <c r="E10" s="2"/>
      <c r="F10" s="2"/>
    </row>
    <row r="11" spans="1:31" ht="23.25" customHeight="1">
      <c r="A11" s="2"/>
      <c r="B11" s="38" t="s">
        <v>98</v>
      </c>
      <c r="C11" s="38"/>
      <c r="D11" s="38"/>
      <c r="E11" s="38"/>
      <c r="F11" s="38"/>
    </row>
    <row r="12" spans="1:31">
      <c r="A12" s="2"/>
      <c r="B12" s="2"/>
      <c r="C12" s="2"/>
      <c r="D12" s="2"/>
      <c r="E12" s="2"/>
      <c r="F12" s="2"/>
    </row>
    <row r="13" spans="1:31">
      <c r="A13" s="2"/>
      <c r="B13" s="2"/>
      <c r="C13" s="2"/>
      <c r="D13" s="2"/>
      <c r="E13" s="2"/>
      <c r="F13" s="2"/>
    </row>
    <row r="14" spans="1:31" ht="15.75">
      <c r="A14" s="15"/>
      <c r="B14" s="15" t="s">
        <v>85</v>
      </c>
      <c r="C14" s="37" t="s">
        <v>102</v>
      </c>
      <c r="D14" s="37"/>
      <c r="E14" s="37"/>
      <c r="F14" s="37"/>
    </row>
    <row r="15" spans="1:31" ht="15.75">
      <c r="A15" s="15"/>
      <c r="B15" s="15" t="s">
        <v>86</v>
      </c>
      <c r="C15" s="37" t="s">
        <v>103</v>
      </c>
      <c r="D15" s="37"/>
      <c r="E15" s="37"/>
      <c r="F15" s="37"/>
    </row>
    <row r="16" spans="1:31" ht="15.75">
      <c r="A16" s="15"/>
      <c r="B16" s="15" t="s">
        <v>87</v>
      </c>
      <c r="C16" s="36">
        <v>39726</v>
      </c>
      <c r="D16" s="36"/>
      <c r="E16" s="36"/>
      <c r="F16" s="36"/>
    </row>
    <row r="17" spans="1:6" ht="13.5" thickBot="1">
      <c r="A17" s="2"/>
      <c r="B17" s="2"/>
      <c r="C17" s="2"/>
      <c r="D17" s="2"/>
      <c r="E17" s="2"/>
      <c r="F17" s="2"/>
    </row>
    <row r="18" spans="1:6">
      <c r="A18" s="34" t="s">
        <v>88</v>
      </c>
      <c r="B18" s="34" t="s">
        <v>89</v>
      </c>
      <c r="C18" s="3" t="s">
        <v>90</v>
      </c>
      <c r="D18" s="3" t="s">
        <v>93</v>
      </c>
      <c r="E18" s="4" t="s">
        <v>91</v>
      </c>
      <c r="F18" s="5" t="s">
        <v>94</v>
      </c>
    </row>
    <row r="19" spans="1:6" ht="18" customHeight="1" thickBot="1">
      <c r="A19" s="35"/>
      <c r="B19" s="35"/>
      <c r="C19" s="6"/>
      <c r="D19" s="6"/>
      <c r="E19" s="7" t="s">
        <v>92</v>
      </c>
      <c r="F19" s="8" t="s">
        <v>92</v>
      </c>
    </row>
    <row r="20" spans="1:6">
      <c r="A20" s="9">
        <v>1</v>
      </c>
      <c r="B20" s="10" t="s">
        <v>0</v>
      </c>
      <c r="C20" s="20" t="s">
        <v>96</v>
      </c>
      <c r="D20" s="10">
        <v>3</v>
      </c>
      <c r="E20" s="11">
        <f>21.88*1.06</f>
        <v>23.192800000000002</v>
      </c>
      <c r="F20" s="22">
        <f>+E20*D20</f>
        <v>69.578400000000002</v>
      </c>
    </row>
    <row r="21" spans="1:6">
      <c r="A21" s="12">
        <v>2</v>
      </c>
      <c r="B21" s="13" t="s">
        <v>1</v>
      </c>
      <c r="C21" s="13" t="s">
        <v>2</v>
      </c>
      <c r="D21" s="13">
        <v>1258.3800000000001</v>
      </c>
      <c r="E21" s="14">
        <f>2.08*1.06</f>
        <v>2.2048000000000001</v>
      </c>
      <c r="F21" s="23">
        <f t="shared" ref="F21:F52" si="0">+E21*D21</f>
        <v>2774.4762240000005</v>
      </c>
    </row>
    <row r="22" spans="1:6">
      <c r="A22" s="12">
        <v>3</v>
      </c>
      <c r="B22" s="13" t="s">
        <v>3</v>
      </c>
      <c r="C22" s="13" t="s">
        <v>4</v>
      </c>
      <c r="D22" s="13">
        <v>50</v>
      </c>
      <c r="E22" s="14">
        <f>8.76*1.06</f>
        <v>9.2856000000000005</v>
      </c>
      <c r="F22" s="23">
        <f t="shared" si="0"/>
        <v>464.28000000000003</v>
      </c>
    </row>
    <row r="23" spans="1:6">
      <c r="A23" s="12">
        <v>7</v>
      </c>
      <c r="B23" s="13" t="s">
        <v>99</v>
      </c>
      <c r="C23" s="13" t="s">
        <v>5</v>
      </c>
      <c r="D23" s="13">
        <v>70</v>
      </c>
      <c r="E23" s="14">
        <f>3.7*1.06</f>
        <v>3.9220000000000006</v>
      </c>
      <c r="F23" s="23">
        <f t="shared" si="0"/>
        <v>274.54000000000002</v>
      </c>
    </row>
    <row r="24" spans="1:6">
      <c r="A24" s="12">
        <v>10</v>
      </c>
      <c r="B24" s="13" t="s">
        <v>7</v>
      </c>
      <c r="C24" s="13" t="s">
        <v>4</v>
      </c>
      <c r="D24" s="13">
        <v>12</v>
      </c>
      <c r="E24" s="14">
        <f>5.66*1.06</f>
        <v>5.9996</v>
      </c>
      <c r="F24" s="23">
        <f t="shared" si="0"/>
        <v>71.995199999999997</v>
      </c>
    </row>
    <row r="25" spans="1:6">
      <c r="A25" s="12">
        <v>13</v>
      </c>
      <c r="B25" s="13" t="s">
        <v>8</v>
      </c>
      <c r="C25" s="13" t="s">
        <v>4</v>
      </c>
      <c r="D25" s="13">
        <v>93.75</v>
      </c>
      <c r="E25" s="14">
        <f>3.43*1.06</f>
        <v>3.6358000000000001</v>
      </c>
      <c r="F25" s="23">
        <f t="shared" si="0"/>
        <v>340.85624999999999</v>
      </c>
    </row>
    <row r="26" spans="1:6">
      <c r="A26" s="12">
        <v>14</v>
      </c>
      <c r="B26" s="13" t="s">
        <v>9</v>
      </c>
      <c r="C26" s="13" t="s">
        <v>4</v>
      </c>
      <c r="D26" s="13">
        <v>61</v>
      </c>
      <c r="E26" s="14">
        <f>14.68*1.06</f>
        <v>15.5608</v>
      </c>
      <c r="F26" s="23">
        <f t="shared" si="0"/>
        <v>949.2088</v>
      </c>
    </row>
    <row r="27" spans="1:6">
      <c r="A27" s="12">
        <v>15</v>
      </c>
      <c r="B27" s="13" t="s">
        <v>10</v>
      </c>
      <c r="C27" s="13" t="s">
        <v>6</v>
      </c>
      <c r="D27" s="13">
        <v>5</v>
      </c>
      <c r="E27" s="14">
        <f>5.81*1.06</f>
        <v>6.1585999999999999</v>
      </c>
      <c r="F27" s="23">
        <f t="shared" si="0"/>
        <v>30.792999999999999</v>
      </c>
    </row>
    <row r="28" spans="1:6">
      <c r="A28" s="12">
        <v>16</v>
      </c>
      <c r="B28" s="13" t="s">
        <v>11</v>
      </c>
      <c r="C28" s="13" t="s">
        <v>12</v>
      </c>
      <c r="D28" s="13">
        <v>10.76</v>
      </c>
      <c r="E28" s="14">
        <f>148.46*1.06</f>
        <v>157.36760000000001</v>
      </c>
      <c r="F28" s="23">
        <f t="shared" si="0"/>
        <v>1693.2753760000001</v>
      </c>
    </row>
    <row r="29" spans="1:6">
      <c r="A29" s="12">
        <v>17</v>
      </c>
      <c r="B29" s="13" t="s">
        <v>13</v>
      </c>
      <c r="C29" s="13" t="s">
        <v>6</v>
      </c>
      <c r="D29" s="13">
        <v>5</v>
      </c>
      <c r="E29" s="14">
        <f>65.46*1.06</f>
        <v>69.387599999999992</v>
      </c>
      <c r="F29" s="23">
        <f t="shared" si="0"/>
        <v>346.93799999999999</v>
      </c>
    </row>
    <row r="30" spans="1:6">
      <c r="A30" s="12">
        <v>18</v>
      </c>
      <c r="B30" s="13" t="s">
        <v>14</v>
      </c>
      <c r="C30" s="13" t="s">
        <v>4</v>
      </c>
      <c r="D30" s="13">
        <v>32.5</v>
      </c>
      <c r="E30" s="14">
        <f>11.98*1.06</f>
        <v>12.6988</v>
      </c>
      <c r="F30" s="23">
        <f t="shared" si="0"/>
        <v>412.71100000000001</v>
      </c>
    </row>
    <row r="31" spans="1:6">
      <c r="A31" s="12">
        <v>20</v>
      </c>
      <c r="B31" s="13" t="s">
        <v>15</v>
      </c>
      <c r="C31" s="13" t="s">
        <v>5</v>
      </c>
      <c r="D31" s="13">
        <v>67.900000000000006</v>
      </c>
      <c r="E31" s="14">
        <f>15.17*1.06</f>
        <v>16.080200000000001</v>
      </c>
      <c r="F31" s="23">
        <f t="shared" si="0"/>
        <v>1091.8455800000002</v>
      </c>
    </row>
    <row r="32" spans="1:6">
      <c r="A32" s="12">
        <v>21</v>
      </c>
      <c r="B32" s="13" t="s">
        <v>16</v>
      </c>
      <c r="C32" s="13" t="s">
        <v>6</v>
      </c>
      <c r="D32" s="13">
        <v>5</v>
      </c>
      <c r="E32" s="14">
        <f>21.09*1.06</f>
        <v>22.355399999999999</v>
      </c>
      <c r="F32" s="23">
        <f t="shared" si="0"/>
        <v>111.777</v>
      </c>
    </row>
    <row r="33" spans="1:7">
      <c r="A33" s="12">
        <v>22</v>
      </c>
      <c r="B33" s="13" t="s">
        <v>17</v>
      </c>
      <c r="C33" s="13" t="s">
        <v>6</v>
      </c>
      <c r="D33" s="13">
        <v>7</v>
      </c>
      <c r="E33" s="14">
        <f>25.28*1.06</f>
        <v>26.796800000000001</v>
      </c>
      <c r="F33" s="23">
        <f t="shared" si="0"/>
        <v>187.57760000000002</v>
      </c>
    </row>
    <row r="34" spans="1:7">
      <c r="A34" s="12">
        <v>24</v>
      </c>
      <c r="B34" s="13" t="s">
        <v>18</v>
      </c>
      <c r="C34" s="13" t="s">
        <v>6</v>
      </c>
      <c r="D34" s="13">
        <v>1</v>
      </c>
      <c r="E34" s="14">
        <f>27.51*1.06</f>
        <v>29.160600000000002</v>
      </c>
      <c r="F34" s="23">
        <f t="shared" si="0"/>
        <v>29.160600000000002</v>
      </c>
    </row>
    <row r="35" spans="1:7">
      <c r="A35" s="12">
        <v>26</v>
      </c>
      <c r="B35" s="13" t="s">
        <v>19</v>
      </c>
      <c r="C35" s="13" t="s">
        <v>5</v>
      </c>
      <c r="D35" s="13">
        <v>176.46</v>
      </c>
      <c r="E35" s="14">
        <f>20.03*1.06</f>
        <v>21.231800000000003</v>
      </c>
      <c r="F35" s="23">
        <f t="shared" si="0"/>
        <v>3746.5634280000008</v>
      </c>
    </row>
    <row r="36" spans="1:7">
      <c r="A36" s="12">
        <v>31</v>
      </c>
      <c r="B36" s="13" t="s">
        <v>20</v>
      </c>
      <c r="C36" s="13" t="s">
        <v>12</v>
      </c>
      <c r="D36" s="13">
        <v>3.38</v>
      </c>
      <c r="E36" s="14">
        <f>160.8*1.06</f>
        <v>170.44800000000001</v>
      </c>
      <c r="F36" s="23">
        <f t="shared" si="0"/>
        <v>576.11424</v>
      </c>
    </row>
    <row r="37" spans="1:7">
      <c r="A37" s="12">
        <v>32</v>
      </c>
      <c r="B37" s="13" t="s">
        <v>21</v>
      </c>
      <c r="C37" s="13" t="s">
        <v>5</v>
      </c>
      <c r="D37" s="13">
        <v>137.86000000000001</v>
      </c>
      <c r="E37" s="14">
        <f>18.9*1.06</f>
        <v>20.033999999999999</v>
      </c>
      <c r="F37" s="23">
        <f t="shared" si="0"/>
        <v>2761.88724</v>
      </c>
    </row>
    <row r="38" spans="1:7">
      <c r="A38" s="12">
        <v>36</v>
      </c>
      <c r="B38" s="13" t="s">
        <v>22</v>
      </c>
      <c r="C38" s="13" t="s">
        <v>23</v>
      </c>
      <c r="D38" s="13">
        <v>6</v>
      </c>
      <c r="E38" s="14">
        <f>15.37*1.06</f>
        <v>16.292200000000001</v>
      </c>
      <c r="F38" s="23">
        <f t="shared" si="0"/>
        <v>97.753200000000007</v>
      </c>
    </row>
    <row r="39" spans="1:7">
      <c r="A39" s="12">
        <v>37</v>
      </c>
      <c r="B39" s="13" t="s">
        <v>24</v>
      </c>
      <c r="C39" s="13" t="s">
        <v>23</v>
      </c>
      <c r="D39" s="13">
        <v>5</v>
      </c>
      <c r="E39" s="14">
        <f>11.84*1.06</f>
        <v>12.5504</v>
      </c>
      <c r="F39" s="23">
        <f t="shared" si="0"/>
        <v>62.751999999999995</v>
      </c>
    </row>
    <row r="40" spans="1:7">
      <c r="A40" s="12">
        <v>39</v>
      </c>
      <c r="B40" s="13" t="s">
        <v>25</v>
      </c>
      <c r="C40" s="13" t="s">
        <v>12</v>
      </c>
      <c r="D40" s="13">
        <v>58.76</v>
      </c>
      <c r="E40" s="14">
        <f>7.52*1.06</f>
        <v>7.9711999999999996</v>
      </c>
      <c r="F40" s="23">
        <f t="shared" si="0"/>
        <v>468.38771199999996</v>
      </c>
    </row>
    <row r="41" spans="1:7">
      <c r="A41" s="12">
        <v>41</v>
      </c>
      <c r="B41" s="13" t="s">
        <v>26</v>
      </c>
      <c r="C41" s="13" t="s">
        <v>5</v>
      </c>
      <c r="D41" s="13">
        <v>187.26</v>
      </c>
      <c r="E41" s="14">
        <f>0.96*1.06</f>
        <v>1.0176000000000001</v>
      </c>
      <c r="F41" s="23">
        <f t="shared" si="0"/>
        <v>190.55577600000001</v>
      </c>
    </row>
    <row r="42" spans="1:7">
      <c r="A42" s="12">
        <v>43</v>
      </c>
      <c r="B42" s="13" t="s">
        <v>27</v>
      </c>
      <c r="C42" s="13" t="s">
        <v>4</v>
      </c>
      <c r="D42" s="13">
        <v>7</v>
      </c>
      <c r="E42" s="14">
        <f>10.6*1.06</f>
        <v>11.236000000000001</v>
      </c>
      <c r="F42" s="23">
        <f t="shared" si="0"/>
        <v>78.652000000000001</v>
      </c>
    </row>
    <row r="43" spans="1:7">
      <c r="A43" s="12">
        <v>45</v>
      </c>
      <c r="B43" s="13" t="s">
        <v>28</v>
      </c>
      <c r="C43" s="13" t="s">
        <v>6</v>
      </c>
      <c r="D43" s="13">
        <v>1</v>
      </c>
      <c r="E43" s="14">
        <f>15.56*1.06</f>
        <v>16.493600000000001</v>
      </c>
      <c r="F43" s="23">
        <f t="shared" si="0"/>
        <v>16.493600000000001</v>
      </c>
    </row>
    <row r="44" spans="1:7">
      <c r="A44" s="12">
        <v>46</v>
      </c>
      <c r="B44" s="13" t="s">
        <v>29</v>
      </c>
      <c r="C44" s="13" t="s">
        <v>6</v>
      </c>
      <c r="D44" s="13">
        <v>1</v>
      </c>
      <c r="E44" s="14">
        <f>43.97*1.06</f>
        <v>46.608200000000004</v>
      </c>
      <c r="F44" s="23">
        <f t="shared" si="0"/>
        <v>46.608200000000004</v>
      </c>
    </row>
    <row r="45" spans="1:7">
      <c r="A45" s="12">
        <v>48</v>
      </c>
      <c r="B45" s="13" t="s">
        <v>30</v>
      </c>
      <c r="C45" s="13" t="s">
        <v>5</v>
      </c>
      <c r="D45" s="13">
        <v>628.41</v>
      </c>
      <c r="E45" s="14">
        <f>5.46*1.06</f>
        <v>5.7876000000000003</v>
      </c>
      <c r="F45" s="23">
        <f t="shared" si="0"/>
        <v>3636.9857160000001</v>
      </c>
    </row>
    <row r="46" spans="1:7">
      <c r="A46" s="12">
        <v>53</v>
      </c>
      <c r="B46" s="13" t="s">
        <v>31</v>
      </c>
      <c r="C46" s="13" t="s">
        <v>2</v>
      </c>
      <c r="D46" s="13">
        <v>2134.2800000000002</v>
      </c>
      <c r="E46" s="14">
        <f>3.62*1.06</f>
        <v>3.8372000000000002</v>
      </c>
      <c r="F46" s="23">
        <f t="shared" si="0"/>
        <v>8189.6592160000009</v>
      </c>
      <c r="G46" s="24"/>
    </row>
    <row r="47" spans="1:7">
      <c r="A47" s="12">
        <v>54</v>
      </c>
      <c r="B47" s="13" t="s">
        <v>32</v>
      </c>
      <c r="C47" s="13" t="s">
        <v>12</v>
      </c>
      <c r="D47" s="13">
        <v>19.88</v>
      </c>
      <c r="E47" s="14">
        <f>4.81*1.06</f>
        <v>5.0986000000000002</v>
      </c>
      <c r="F47" s="23">
        <f t="shared" si="0"/>
        <v>101.360168</v>
      </c>
    </row>
    <row r="48" spans="1:7">
      <c r="A48" s="12">
        <v>55</v>
      </c>
      <c r="B48" s="13" t="s">
        <v>33</v>
      </c>
      <c r="C48" s="13" t="s">
        <v>12</v>
      </c>
      <c r="D48" s="13">
        <v>25.29</v>
      </c>
      <c r="E48" s="14">
        <f>5.78*1.06</f>
        <v>6.1268000000000002</v>
      </c>
      <c r="F48" s="23">
        <f t="shared" si="0"/>
        <v>154.94677200000001</v>
      </c>
    </row>
    <row r="49" spans="1:6">
      <c r="A49" s="12">
        <v>57</v>
      </c>
      <c r="B49" s="13" t="s">
        <v>34</v>
      </c>
      <c r="C49" s="13" t="s">
        <v>12</v>
      </c>
      <c r="D49" s="13">
        <v>25.12</v>
      </c>
      <c r="E49" s="14">
        <f>91.29*1.06</f>
        <v>96.767400000000009</v>
      </c>
      <c r="F49" s="23">
        <f t="shared" si="0"/>
        <v>2430.7970880000003</v>
      </c>
    </row>
    <row r="50" spans="1:6">
      <c r="A50" s="12">
        <v>59</v>
      </c>
      <c r="B50" s="13" t="s">
        <v>35</v>
      </c>
      <c r="C50" s="13" t="s">
        <v>6</v>
      </c>
      <c r="D50" s="13">
        <v>3</v>
      </c>
      <c r="E50" s="14">
        <f>75.67*1.06</f>
        <v>80.2102</v>
      </c>
      <c r="F50" s="23">
        <f t="shared" si="0"/>
        <v>240.63060000000002</v>
      </c>
    </row>
    <row r="51" spans="1:6">
      <c r="A51" s="12">
        <v>63</v>
      </c>
      <c r="B51" s="13" t="s">
        <v>36</v>
      </c>
      <c r="C51" s="13" t="s">
        <v>4</v>
      </c>
      <c r="D51" s="13">
        <v>2</v>
      </c>
      <c r="E51" s="14">
        <f>43.91*1.06</f>
        <v>46.544599999999996</v>
      </c>
      <c r="F51" s="23">
        <f t="shared" si="0"/>
        <v>93.089199999999991</v>
      </c>
    </row>
    <row r="52" spans="1:6">
      <c r="A52" s="12">
        <v>64</v>
      </c>
      <c r="B52" s="13" t="s">
        <v>37</v>
      </c>
      <c r="C52" s="13" t="s">
        <v>6</v>
      </c>
      <c r="D52" s="13">
        <v>1</v>
      </c>
      <c r="E52" s="14">
        <f>78.51*1.06</f>
        <v>83.220600000000005</v>
      </c>
      <c r="F52" s="23">
        <f t="shared" si="0"/>
        <v>83.220600000000005</v>
      </c>
    </row>
    <row r="53" spans="1:6">
      <c r="A53" s="12">
        <v>65</v>
      </c>
      <c r="B53" s="13" t="s">
        <v>38</v>
      </c>
      <c r="C53" s="13" t="s">
        <v>6</v>
      </c>
      <c r="D53" s="13">
        <v>1</v>
      </c>
      <c r="E53" s="14">
        <f>130.12*1.06</f>
        <v>137.9272</v>
      </c>
      <c r="F53" s="23">
        <f t="shared" ref="F53:F84" si="1">+E53*D53</f>
        <v>137.9272</v>
      </c>
    </row>
    <row r="54" spans="1:6">
      <c r="A54" s="12">
        <v>66</v>
      </c>
      <c r="B54" s="13" t="s">
        <v>39</v>
      </c>
      <c r="C54" s="13" t="s">
        <v>6</v>
      </c>
      <c r="D54" s="13">
        <v>1</v>
      </c>
      <c r="E54" s="14">
        <f>119.59*1.06</f>
        <v>126.76540000000001</v>
      </c>
      <c r="F54" s="23">
        <f t="shared" si="1"/>
        <v>126.76540000000001</v>
      </c>
    </row>
    <row r="55" spans="1:6">
      <c r="A55" s="12">
        <v>69</v>
      </c>
      <c r="B55" s="13" t="s">
        <v>40</v>
      </c>
      <c r="C55" s="13" t="s">
        <v>6</v>
      </c>
      <c r="D55" s="13">
        <v>7</v>
      </c>
      <c r="E55" s="14">
        <f>11.23*1.06</f>
        <v>11.9038</v>
      </c>
      <c r="F55" s="23">
        <f t="shared" si="1"/>
        <v>83.326599999999999</v>
      </c>
    </row>
    <row r="56" spans="1:6">
      <c r="A56" s="12">
        <v>72</v>
      </c>
      <c r="B56" s="13" t="s">
        <v>41</v>
      </c>
      <c r="C56" s="13" t="s">
        <v>5</v>
      </c>
      <c r="D56" s="13">
        <v>0</v>
      </c>
      <c r="E56" s="14">
        <f>24.74*1.06</f>
        <v>26.224399999999999</v>
      </c>
      <c r="F56" s="23">
        <f t="shared" si="1"/>
        <v>0</v>
      </c>
    </row>
    <row r="57" spans="1:6">
      <c r="A57" s="12">
        <v>75</v>
      </c>
      <c r="B57" s="13" t="s">
        <v>42</v>
      </c>
      <c r="C57" s="13" t="s">
        <v>5</v>
      </c>
      <c r="D57" s="13">
        <v>260.97000000000003</v>
      </c>
      <c r="E57" s="14">
        <f>12.43*1.06</f>
        <v>13.175800000000001</v>
      </c>
      <c r="F57" s="23">
        <f t="shared" si="1"/>
        <v>3438.4885260000005</v>
      </c>
    </row>
    <row r="58" spans="1:6">
      <c r="A58" s="12">
        <v>77</v>
      </c>
      <c r="B58" s="13" t="s">
        <v>43</v>
      </c>
      <c r="C58" s="13" t="s">
        <v>5</v>
      </c>
      <c r="D58" s="13">
        <v>137.86000000000001</v>
      </c>
      <c r="E58" s="14">
        <f>4.41*1.06</f>
        <v>4.6746000000000008</v>
      </c>
      <c r="F58" s="23">
        <f t="shared" si="1"/>
        <v>644.44035600000018</v>
      </c>
    </row>
    <row r="59" spans="1:6">
      <c r="A59" s="12">
        <v>78</v>
      </c>
      <c r="B59" s="13" t="s">
        <v>44</v>
      </c>
      <c r="C59" s="13" t="s">
        <v>4</v>
      </c>
      <c r="D59" s="13">
        <v>7.85</v>
      </c>
      <c r="E59" s="14">
        <f>31.02*1.06</f>
        <v>32.8812</v>
      </c>
      <c r="F59" s="23">
        <f t="shared" si="1"/>
        <v>258.11741999999998</v>
      </c>
    </row>
    <row r="60" spans="1:6">
      <c r="A60" s="12">
        <v>79</v>
      </c>
      <c r="B60" s="13" t="s">
        <v>45</v>
      </c>
      <c r="C60" s="13" t="s">
        <v>4</v>
      </c>
      <c r="D60" s="13">
        <v>11.3</v>
      </c>
      <c r="E60" s="14">
        <f>86.01*1.06</f>
        <v>91.170600000000007</v>
      </c>
      <c r="F60" s="23">
        <f t="shared" si="1"/>
        <v>1030.2277800000002</v>
      </c>
    </row>
    <row r="61" spans="1:6">
      <c r="A61" s="12">
        <v>80</v>
      </c>
      <c r="B61" s="13" t="s">
        <v>46</v>
      </c>
      <c r="C61" s="13" t="s">
        <v>4</v>
      </c>
      <c r="D61" s="13">
        <v>7.85</v>
      </c>
      <c r="E61" s="14">
        <f>86.01*1.06</f>
        <v>91.170600000000007</v>
      </c>
      <c r="F61" s="23">
        <f t="shared" si="1"/>
        <v>715.68921</v>
      </c>
    </row>
    <row r="62" spans="1:6">
      <c r="A62" s="12">
        <v>84</v>
      </c>
      <c r="B62" s="13" t="s">
        <v>47</v>
      </c>
      <c r="C62" s="13" t="s">
        <v>5</v>
      </c>
      <c r="D62" s="13">
        <v>580.01</v>
      </c>
      <c r="E62" s="14">
        <f>2.24*1.06</f>
        <v>2.3744000000000005</v>
      </c>
      <c r="F62" s="23">
        <f t="shared" si="1"/>
        <v>1377.1757440000003</v>
      </c>
    </row>
    <row r="63" spans="1:6">
      <c r="A63" s="12">
        <v>87</v>
      </c>
      <c r="B63" s="13" t="s">
        <v>48</v>
      </c>
      <c r="C63" s="13" t="s">
        <v>5</v>
      </c>
      <c r="D63" s="13">
        <v>93.84</v>
      </c>
      <c r="E63" s="14">
        <f>17.42*1.06</f>
        <v>18.465200000000003</v>
      </c>
      <c r="F63" s="23">
        <f t="shared" si="1"/>
        <v>1732.7743680000003</v>
      </c>
    </row>
    <row r="64" spans="1:6">
      <c r="A64" s="12">
        <v>89</v>
      </c>
      <c r="B64" s="13" t="s">
        <v>49</v>
      </c>
      <c r="C64" s="13" t="s">
        <v>5</v>
      </c>
      <c r="D64" s="13">
        <v>200.69</v>
      </c>
      <c r="E64" s="14">
        <f>16.5*1.06</f>
        <v>17.490000000000002</v>
      </c>
      <c r="F64" s="23">
        <f t="shared" si="1"/>
        <v>3510.0681000000004</v>
      </c>
    </row>
    <row r="65" spans="1:6">
      <c r="A65" s="12">
        <v>91</v>
      </c>
      <c r="B65" s="13" t="s">
        <v>50</v>
      </c>
      <c r="C65" s="13" t="s">
        <v>12</v>
      </c>
      <c r="D65" s="13">
        <v>4.32</v>
      </c>
      <c r="E65" s="14">
        <f>112.93*1.06</f>
        <v>119.70580000000001</v>
      </c>
      <c r="F65" s="23">
        <f t="shared" si="1"/>
        <v>517.12905600000011</v>
      </c>
    </row>
    <row r="66" spans="1:6">
      <c r="A66" s="12">
        <v>92</v>
      </c>
      <c r="B66" s="13" t="s">
        <v>51</v>
      </c>
      <c r="C66" s="13" t="s">
        <v>5</v>
      </c>
      <c r="D66" s="13">
        <v>45.2</v>
      </c>
      <c r="E66" s="14">
        <f>39.33*1.06</f>
        <v>41.689799999999998</v>
      </c>
      <c r="F66" s="23">
        <f t="shared" si="1"/>
        <v>1884.37896</v>
      </c>
    </row>
    <row r="67" spans="1:6">
      <c r="A67" s="12">
        <v>93</v>
      </c>
      <c r="B67" s="13" t="s">
        <v>52</v>
      </c>
      <c r="C67" s="13" t="s">
        <v>5</v>
      </c>
      <c r="D67" s="13">
        <v>0</v>
      </c>
      <c r="E67" s="14">
        <f>23.5*1.06</f>
        <v>24.91</v>
      </c>
      <c r="F67" s="23">
        <f t="shared" si="1"/>
        <v>0</v>
      </c>
    </row>
    <row r="68" spans="1:6">
      <c r="A68" s="12">
        <v>95</v>
      </c>
      <c r="B68" s="13" t="s">
        <v>53</v>
      </c>
      <c r="C68" s="13" t="s">
        <v>5</v>
      </c>
      <c r="D68" s="13">
        <v>21.33</v>
      </c>
      <c r="E68" s="14">
        <f>77.43*1.06</f>
        <v>82.075800000000015</v>
      </c>
      <c r="F68" s="23">
        <f t="shared" si="1"/>
        <v>1750.6768140000001</v>
      </c>
    </row>
    <row r="69" spans="1:6">
      <c r="A69" s="12">
        <v>97</v>
      </c>
      <c r="B69" s="13" t="s">
        <v>54</v>
      </c>
      <c r="C69" s="13" t="s">
        <v>23</v>
      </c>
      <c r="D69" s="13">
        <v>14</v>
      </c>
      <c r="E69" s="14">
        <f>21.73*1.06</f>
        <v>23.033800000000003</v>
      </c>
      <c r="F69" s="23">
        <f t="shared" si="1"/>
        <v>322.47320000000002</v>
      </c>
    </row>
    <row r="70" spans="1:6">
      <c r="A70" s="12">
        <v>98</v>
      </c>
      <c r="B70" s="13" t="s">
        <v>55</v>
      </c>
      <c r="C70" s="13" t="s">
        <v>23</v>
      </c>
      <c r="D70" s="13">
        <v>26</v>
      </c>
      <c r="E70" s="14">
        <f>25.34*1.06</f>
        <v>26.860400000000002</v>
      </c>
      <c r="F70" s="23">
        <f t="shared" si="1"/>
        <v>698.37040000000002</v>
      </c>
    </row>
    <row r="71" spans="1:6">
      <c r="A71" s="12">
        <v>99</v>
      </c>
      <c r="B71" s="13" t="s">
        <v>56</v>
      </c>
      <c r="C71" s="13" t="s">
        <v>6</v>
      </c>
      <c r="D71" s="13">
        <v>4</v>
      </c>
      <c r="E71" s="14">
        <f>3.53*1.06</f>
        <v>3.7418</v>
      </c>
      <c r="F71" s="23">
        <f t="shared" si="1"/>
        <v>14.9672</v>
      </c>
    </row>
    <row r="72" spans="1:6">
      <c r="A72" s="12">
        <v>100</v>
      </c>
      <c r="B72" s="13" t="s">
        <v>57</v>
      </c>
      <c r="C72" s="13" t="s">
        <v>6</v>
      </c>
      <c r="D72" s="13">
        <v>2</v>
      </c>
      <c r="E72" s="14">
        <f>6.18*1.06</f>
        <v>6.5507999999999997</v>
      </c>
      <c r="F72" s="23">
        <f t="shared" si="1"/>
        <v>13.101599999999999</v>
      </c>
    </row>
    <row r="73" spans="1:6">
      <c r="A73" s="12">
        <v>102</v>
      </c>
      <c r="B73" s="13" t="s">
        <v>58</v>
      </c>
      <c r="C73" s="13" t="s">
        <v>5</v>
      </c>
      <c r="D73" s="13">
        <v>163.31</v>
      </c>
      <c r="E73" s="14">
        <f>0.99*1.06</f>
        <v>1.0494000000000001</v>
      </c>
      <c r="F73" s="23">
        <f t="shared" si="1"/>
        <v>171.37751400000002</v>
      </c>
    </row>
    <row r="74" spans="1:6">
      <c r="A74" s="12">
        <v>103</v>
      </c>
      <c r="B74" s="13" t="s">
        <v>59</v>
      </c>
      <c r="C74" s="13" t="s">
        <v>12</v>
      </c>
      <c r="D74" s="13">
        <v>1.51</v>
      </c>
      <c r="E74" s="14">
        <f>103.91*1.06</f>
        <v>110.1446</v>
      </c>
      <c r="F74" s="23">
        <f t="shared" si="1"/>
        <v>166.31834599999999</v>
      </c>
    </row>
    <row r="75" spans="1:6">
      <c r="A75" s="12">
        <v>113</v>
      </c>
      <c r="B75" s="13" t="s">
        <v>60</v>
      </c>
      <c r="C75" s="13" t="s">
        <v>12</v>
      </c>
      <c r="D75" s="13">
        <v>0.27</v>
      </c>
      <c r="E75" s="14">
        <f>140.41*1.06</f>
        <v>148.83459999999999</v>
      </c>
      <c r="F75" s="23">
        <f t="shared" si="1"/>
        <v>40.185341999999999</v>
      </c>
    </row>
    <row r="76" spans="1:6">
      <c r="A76" s="26">
        <v>114</v>
      </c>
      <c r="B76" s="27" t="s">
        <v>61</v>
      </c>
      <c r="C76" s="27" t="s">
        <v>62</v>
      </c>
      <c r="D76" s="27">
        <v>45.62</v>
      </c>
      <c r="E76" s="25">
        <f>8.78*1.06</f>
        <v>9.3067999999999991</v>
      </c>
      <c r="F76" s="28">
        <f t="shared" si="1"/>
        <v>424.57621599999993</v>
      </c>
    </row>
    <row r="77" spans="1:6">
      <c r="A77" s="12">
        <v>115</v>
      </c>
      <c r="B77" s="13" t="s">
        <v>63</v>
      </c>
      <c r="C77" s="13" t="s">
        <v>6</v>
      </c>
      <c r="D77" s="13">
        <v>1</v>
      </c>
      <c r="E77" s="14">
        <f>35.13*1.06</f>
        <v>37.237800000000007</v>
      </c>
      <c r="F77" s="23">
        <f t="shared" si="1"/>
        <v>37.237800000000007</v>
      </c>
    </row>
    <row r="78" spans="1:6">
      <c r="A78" s="12">
        <v>117</v>
      </c>
      <c r="B78" s="13" t="s">
        <v>64</v>
      </c>
      <c r="C78" s="13" t="s">
        <v>23</v>
      </c>
      <c r="D78" s="13">
        <v>2</v>
      </c>
      <c r="E78" s="14">
        <f>32.45*1.06</f>
        <v>34.397000000000006</v>
      </c>
      <c r="F78" s="23">
        <f t="shared" si="1"/>
        <v>68.794000000000011</v>
      </c>
    </row>
    <row r="79" spans="1:6">
      <c r="A79" s="12">
        <v>118</v>
      </c>
      <c r="B79" s="13" t="s">
        <v>65</v>
      </c>
      <c r="C79" s="13" t="s">
        <v>6</v>
      </c>
      <c r="D79" s="13">
        <v>1</v>
      </c>
      <c r="E79" s="14">
        <f>269.2*1.06</f>
        <v>285.35199999999998</v>
      </c>
      <c r="F79" s="23">
        <f t="shared" si="1"/>
        <v>285.35199999999998</v>
      </c>
    </row>
    <row r="80" spans="1:6">
      <c r="A80" s="12">
        <v>119</v>
      </c>
      <c r="B80" s="13" t="s">
        <v>66</v>
      </c>
      <c r="C80" s="13" t="s">
        <v>23</v>
      </c>
      <c r="D80" s="13">
        <v>1</v>
      </c>
      <c r="E80" s="14">
        <f>38.33*1.06</f>
        <v>40.629800000000003</v>
      </c>
      <c r="F80" s="23">
        <f t="shared" si="1"/>
        <v>40.629800000000003</v>
      </c>
    </row>
    <row r="81" spans="1:6">
      <c r="A81" s="12">
        <v>120</v>
      </c>
      <c r="B81" s="13" t="s">
        <v>67</v>
      </c>
      <c r="C81" s="13" t="s">
        <v>23</v>
      </c>
      <c r="D81" s="13">
        <v>30</v>
      </c>
      <c r="E81" s="14">
        <f>29.36*1.06</f>
        <v>31.121600000000001</v>
      </c>
      <c r="F81" s="23">
        <f t="shared" si="1"/>
        <v>933.64800000000002</v>
      </c>
    </row>
    <row r="82" spans="1:6">
      <c r="A82" s="12">
        <v>123</v>
      </c>
      <c r="B82" s="13" t="s">
        <v>68</v>
      </c>
      <c r="C82" s="13" t="s">
        <v>4</v>
      </c>
      <c r="D82" s="13">
        <v>15</v>
      </c>
      <c r="E82" s="14">
        <f>6.52*1.06</f>
        <v>6.9112</v>
      </c>
      <c r="F82" s="23">
        <f t="shared" si="1"/>
        <v>103.66800000000001</v>
      </c>
    </row>
    <row r="83" spans="1:6">
      <c r="A83" s="12">
        <v>128</v>
      </c>
      <c r="B83" s="13" t="s">
        <v>69</v>
      </c>
      <c r="C83" s="13" t="s">
        <v>5</v>
      </c>
      <c r="D83" s="13">
        <v>45.2</v>
      </c>
      <c r="E83" s="14">
        <f>40.36*1.06</f>
        <v>42.781600000000005</v>
      </c>
      <c r="F83" s="23">
        <f t="shared" si="1"/>
        <v>1933.7283200000004</v>
      </c>
    </row>
    <row r="84" spans="1:6">
      <c r="A84" s="12">
        <v>131</v>
      </c>
      <c r="B84" s="13" t="s">
        <v>100</v>
      </c>
      <c r="C84" s="13" t="s">
        <v>5</v>
      </c>
      <c r="D84" s="13">
        <v>54.54</v>
      </c>
      <c r="E84" s="14">
        <f>16.2*1.06</f>
        <v>17.172000000000001</v>
      </c>
      <c r="F84" s="23">
        <f t="shared" si="1"/>
        <v>936.56088</v>
      </c>
    </row>
    <row r="85" spans="1:6">
      <c r="A85" s="12">
        <v>143</v>
      </c>
      <c r="B85" s="13" t="s">
        <v>70</v>
      </c>
      <c r="C85" s="13" t="s">
        <v>6</v>
      </c>
      <c r="D85" s="13">
        <v>4</v>
      </c>
      <c r="E85" s="14">
        <f>10.25*1.06</f>
        <v>10.865</v>
      </c>
      <c r="F85" s="23">
        <f t="shared" ref="F85:F91" si="2">+E85*D85</f>
        <v>43.46</v>
      </c>
    </row>
    <row r="86" spans="1:6">
      <c r="A86" s="12">
        <v>145</v>
      </c>
      <c r="B86" s="13" t="s">
        <v>71</v>
      </c>
      <c r="C86" s="13" t="s">
        <v>6</v>
      </c>
      <c r="D86" s="13">
        <v>1</v>
      </c>
      <c r="E86" s="14">
        <f>76.68*1.06</f>
        <v>81.280800000000013</v>
      </c>
      <c r="F86" s="23">
        <f t="shared" si="2"/>
        <v>81.280800000000013</v>
      </c>
    </row>
    <row r="87" spans="1:6">
      <c r="A87" s="12">
        <v>153</v>
      </c>
      <c r="B87" s="13" t="s">
        <v>72</v>
      </c>
      <c r="C87" s="13" t="s">
        <v>4</v>
      </c>
      <c r="D87" s="13">
        <v>15</v>
      </c>
      <c r="E87" s="14">
        <f>3.64*1.06</f>
        <v>3.8584000000000005</v>
      </c>
      <c r="F87" s="23">
        <f t="shared" si="2"/>
        <v>57.876000000000005</v>
      </c>
    </row>
    <row r="88" spans="1:6">
      <c r="A88" s="12">
        <v>154</v>
      </c>
      <c r="B88" s="13" t="s">
        <v>73</v>
      </c>
      <c r="C88" s="13" t="s">
        <v>4</v>
      </c>
      <c r="D88" s="13">
        <v>84.6</v>
      </c>
      <c r="E88" s="14">
        <f>14.27*1.06</f>
        <v>15.126200000000001</v>
      </c>
      <c r="F88" s="23">
        <f t="shared" si="2"/>
        <v>1279.67652</v>
      </c>
    </row>
    <row r="89" spans="1:6">
      <c r="A89" s="12">
        <v>158</v>
      </c>
      <c r="B89" s="13" t="s">
        <v>74</v>
      </c>
      <c r="C89" s="13" t="s">
        <v>6</v>
      </c>
      <c r="D89" s="13">
        <v>1</v>
      </c>
      <c r="E89" s="14">
        <f>70.99*1.06</f>
        <v>75.249399999999994</v>
      </c>
      <c r="F89" s="23">
        <f t="shared" si="2"/>
        <v>75.249399999999994</v>
      </c>
    </row>
    <row r="90" spans="1:6">
      <c r="A90" s="12">
        <v>159</v>
      </c>
      <c r="B90" s="13" t="s">
        <v>75</v>
      </c>
      <c r="C90" s="13" t="s">
        <v>6</v>
      </c>
      <c r="D90" s="13">
        <v>9</v>
      </c>
      <c r="E90" s="14">
        <f>12.79*1.06</f>
        <v>13.557399999999999</v>
      </c>
      <c r="F90" s="23">
        <f t="shared" si="2"/>
        <v>122.0166</v>
      </c>
    </row>
    <row r="91" spans="1:6">
      <c r="A91" s="12">
        <v>185</v>
      </c>
      <c r="B91" s="13" t="s">
        <v>76</v>
      </c>
      <c r="C91" s="13" t="s">
        <v>5</v>
      </c>
      <c r="D91" s="13">
        <v>628.41</v>
      </c>
      <c r="E91" s="14">
        <f>1.62*1.06</f>
        <v>1.7172000000000003</v>
      </c>
      <c r="F91" s="23">
        <f t="shared" si="2"/>
        <v>1079.1056520000002</v>
      </c>
    </row>
    <row r="92" spans="1:6">
      <c r="A92" s="12">
        <v>207</v>
      </c>
      <c r="B92" s="13" t="s">
        <v>77</v>
      </c>
      <c r="C92" s="13" t="s">
        <v>78</v>
      </c>
      <c r="D92" s="13">
        <v>6</v>
      </c>
      <c r="E92" s="14">
        <f>21.81*1.06</f>
        <v>23.118600000000001</v>
      </c>
      <c r="F92" s="23">
        <f t="shared" ref="F92:F93" si="3">+E92*D92</f>
        <v>138.7116</v>
      </c>
    </row>
    <row r="93" spans="1:6">
      <c r="A93" s="12">
        <v>208</v>
      </c>
      <c r="B93" s="13" t="s">
        <v>79</v>
      </c>
      <c r="C93" s="13" t="s">
        <v>62</v>
      </c>
      <c r="D93" s="13">
        <v>32</v>
      </c>
      <c r="E93" s="14">
        <f>6.42*1.06</f>
        <v>6.8052000000000001</v>
      </c>
      <c r="F93" s="23">
        <f t="shared" si="3"/>
        <v>217.7664</v>
      </c>
    </row>
    <row r="94" spans="1:6" ht="13.5" thickBot="1">
      <c r="A94" s="29">
        <v>220</v>
      </c>
      <c r="B94" s="30" t="s">
        <v>101</v>
      </c>
      <c r="C94" s="13" t="s">
        <v>6</v>
      </c>
      <c r="D94" s="13">
        <v>4</v>
      </c>
      <c r="E94" s="31">
        <f>32.77*1.06</f>
        <v>34.736200000000004</v>
      </c>
      <c r="F94" s="23">
        <f>+D94*E94</f>
        <v>138.94480000000001</v>
      </c>
    </row>
    <row r="95" spans="1:6" ht="16.5" thickBot="1">
      <c r="E95" s="19" t="s">
        <v>95</v>
      </c>
      <c r="F95" s="18">
        <f>SUM(F20:F94)</f>
        <v>58457.731709999993</v>
      </c>
    </row>
  </sheetData>
  <mergeCells count="8">
    <mergeCell ref="A1:F1"/>
    <mergeCell ref="A2:F2"/>
    <mergeCell ref="A18:A19"/>
    <mergeCell ref="B18:B19"/>
    <mergeCell ref="C16:F16"/>
    <mergeCell ref="C14:F14"/>
    <mergeCell ref="C15:F15"/>
    <mergeCell ref="B11:F11"/>
  </mergeCells>
  <phoneticPr fontId="0" type="noConversion"/>
  <pageMargins left="0.98425196850393704" right="0.98425196850393704" top="0.98425196850393704" bottom="0.59055118110236227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P. Refer.</vt:lpstr>
      <vt:lpstr>'P. Refer.'!Títulos_a_imprimir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FELIPE</cp:lastModifiedBy>
  <cp:lastPrinted>2008-10-11T22:59:10Z</cp:lastPrinted>
  <dcterms:created xsi:type="dcterms:W3CDTF">1996-11-27T10:00:04Z</dcterms:created>
  <dcterms:modified xsi:type="dcterms:W3CDTF">2008-10-11T23:00:44Z</dcterms:modified>
</cp:coreProperties>
</file>