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90" windowWidth="15315" windowHeight="6990"/>
  </bookViews>
  <sheets>
    <sheet name="Hoja1" sheetId="1" r:id="rId1"/>
    <sheet name="Hoja2" sheetId="2" r:id="rId2"/>
    <sheet name="Hoja3" sheetId="3" r:id="rId3"/>
  </sheets>
  <externalReferences>
    <externalReference r:id="rId4"/>
  </externalReferences>
  <calcPr calcId="144525"/>
</workbook>
</file>

<file path=xl/calcChain.xml><?xml version="1.0" encoding="utf-8"?>
<calcChain xmlns="http://schemas.openxmlformats.org/spreadsheetml/2006/main">
  <c r="J167" i="1" l="1"/>
  <c r="V217" i="1"/>
  <c r="K217" i="1"/>
  <c r="J217" i="1"/>
  <c r="V216" i="1"/>
  <c r="J216" i="1"/>
  <c r="K216" i="1" s="1"/>
  <c r="V215" i="1"/>
  <c r="K215" i="1"/>
  <c r="J215" i="1"/>
  <c r="V214" i="1"/>
  <c r="J214" i="1"/>
  <c r="K214" i="1" s="1"/>
  <c r="V213" i="1"/>
  <c r="K213" i="1"/>
  <c r="J213" i="1"/>
  <c r="V212" i="1"/>
  <c r="J212" i="1"/>
  <c r="K212" i="1" s="1"/>
  <c r="V211" i="1"/>
  <c r="K211" i="1"/>
  <c r="J211" i="1"/>
  <c r="V210" i="1"/>
  <c r="J210" i="1"/>
  <c r="K210" i="1" s="1"/>
  <c r="V209" i="1"/>
  <c r="K209" i="1"/>
  <c r="J209" i="1"/>
  <c r="V208" i="1"/>
  <c r="J208" i="1"/>
  <c r="V207" i="1"/>
  <c r="J207" i="1"/>
  <c r="V206" i="1"/>
  <c r="J206" i="1"/>
  <c r="V205" i="1"/>
  <c r="J205" i="1"/>
  <c r="V204" i="1"/>
  <c r="J204" i="1"/>
  <c r="V203" i="1"/>
  <c r="J203" i="1"/>
  <c r="V202" i="1"/>
  <c r="J202" i="1"/>
  <c r="V201" i="1"/>
  <c r="J201" i="1"/>
  <c r="V200" i="1"/>
  <c r="J200" i="1"/>
  <c r="V199" i="1"/>
  <c r="J199" i="1"/>
  <c r="V198" i="1"/>
  <c r="J198" i="1"/>
  <c r="V190" i="1"/>
  <c r="K190" i="1"/>
  <c r="J190" i="1"/>
  <c r="V189" i="1"/>
  <c r="J189" i="1"/>
  <c r="K189" i="1" s="1"/>
  <c r="V188" i="1"/>
  <c r="J188" i="1"/>
  <c r="K188" i="1" s="1"/>
  <c r="V187" i="1"/>
  <c r="J187" i="1"/>
  <c r="K187" i="1" s="1"/>
  <c r="V186" i="1"/>
  <c r="K186" i="1"/>
  <c r="J186" i="1"/>
  <c r="V185" i="1"/>
  <c r="J185" i="1"/>
  <c r="K185" i="1" s="1"/>
  <c r="V184" i="1"/>
  <c r="J184" i="1"/>
  <c r="K184" i="1" s="1"/>
  <c r="V183" i="1"/>
  <c r="J183" i="1"/>
  <c r="V182" i="1"/>
  <c r="J182" i="1"/>
  <c r="V181" i="1"/>
  <c r="J181" i="1"/>
  <c r="V173" i="1"/>
  <c r="J173" i="1"/>
  <c r="K173" i="1" s="1"/>
  <c r="V172" i="1"/>
  <c r="J172" i="1"/>
  <c r="K172" i="1" s="1"/>
  <c r="V171" i="1"/>
  <c r="J171" i="1"/>
  <c r="K171" i="1" s="1"/>
  <c r="V170" i="1"/>
  <c r="J170" i="1"/>
  <c r="V169" i="1"/>
  <c r="J169" i="1"/>
  <c r="V168" i="1"/>
  <c r="J168" i="1"/>
  <c r="V167" i="1"/>
  <c r="K160" i="1"/>
  <c r="V160" i="1" s="1"/>
  <c r="V139" i="1"/>
  <c r="J139" i="1"/>
  <c r="K139" i="1" s="1"/>
  <c r="V138" i="1"/>
  <c r="J138" i="1"/>
  <c r="K138" i="1" s="1"/>
  <c r="V137" i="1"/>
  <c r="K137" i="1"/>
  <c r="J137" i="1"/>
  <c r="V136" i="1"/>
  <c r="J136" i="1"/>
  <c r="K136" i="1" s="1"/>
  <c r="V135" i="1"/>
  <c r="J135" i="1"/>
  <c r="K135" i="1" s="1"/>
  <c r="V134" i="1"/>
  <c r="J134" i="1"/>
  <c r="K134" i="1" s="1"/>
  <c r="V133" i="1"/>
  <c r="K133" i="1"/>
  <c r="J133" i="1"/>
  <c r="V132" i="1"/>
  <c r="J132" i="1"/>
  <c r="K132" i="1" s="1"/>
  <c r="V131" i="1"/>
  <c r="J131" i="1"/>
  <c r="K131" i="1" s="1"/>
  <c r="V130" i="1"/>
  <c r="J130" i="1"/>
  <c r="V129" i="1"/>
  <c r="J129" i="1"/>
  <c r="V128" i="1"/>
  <c r="J128" i="1"/>
  <c r="V127" i="1"/>
  <c r="J127" i="1"/>
  <c r="V126" i="1"/>
  <c r="J126" i="1"/>
  <c r="V125" i="1"/>
  <c r="J125" i="1"/>
  <c r="V124" i="1"/>
  <c r="J124" i="1"/>
  <c r="V123" i="1"/>
  <c r="J123" i="1"/>
  <c r="V122" i="1"/>
  <c r="J122" i="1"/>
  <c r="V121" i="1"/>
  <c r="J121" i="1"/>
  <c r="V120" i="1"/>
  <c r="J120" i="1"/>
  <c r="V112" i="1"/>
  <c r="J112" i="1"/>
  <c r="K112" i="1" s="1"/>
  <c r="V111" i="1"/>
  <c r="J111" i="1"/>
  <c r="K111" i="1" s="1"/>
  <c r="V110" i="1"/>
  <c r="J110" i="1"/>
  <c r="K110" i="1" s="1"/>
  <c r="V109" i="1"/>
  <c r="K109" i="1"/>
  <c r="J109" i="1"/>
  <c r="V108" i="1"/>
  <c r="J108" i="1"/>
  <c r="K108" i="1" s="1"/>
  <c r="V107" i="1"/>
  <c r="J107" i="1"/>
  <c r="K107" i="1" s="1"/>
  <c r="V106" i="1"/>
  <c r="J106" i="1"/>
  <c r="K106" i="1" s="1"/>
  <c r="V105" i="1"/>
  <c r="J105" i="1"/>
  <c r="V104" i="1"/>
  <c r="J104" i="1"/>
  <c r="V103" i="1"/>
  <c r="J103" i="1"/>
  <c r="V95" i="1"/>
  <c r="J95" i="1"/>
  <c r="K95" i="1" s="1"/>
  <c r="V94" i="1"/>
  <c r="K94" i="1"/>
  <c r="J94" i="1"/>
  <c r="V93" i="1"/>
  <c r="K93" i="1"/>
  <c r="J93" i="1"/>
  <c r="V92" i="1"/>
  <c r="J92" i="1"/>
  <c r="V91" i="1"/>
  <c r="J91" i="1"/>
  <c r="V90" i="1"/>
  <c r="J90" i="1"/>
  <c r="V89" i="1"/>
  <c r="J89" i="1"/>
  <c r="J97" i="1" s="1"/>
  <c r="K82" i="1"/>
  <c r="V82" i="1" s="1"/>
  <c r="V61" i="1"/>
  <c r="J61" i="1"/>
  <c r="K61" i="1" s="1"/>
  <c r="V60" i="1"/>
  <c r="J60" i="1"/>
  <c r="K60" i="1" s="1"/>
  <c r="V59" i="1"/>
  <c r="J59" i="1"/>
  <c r="K59" i="1" s="1"/>
  <c r="V58" i="1"/>
  <c r="J58" i="1"/>
  <c r="K58" i="1" s="1"/>
  <c r="V57" i="1"/>
  <c r="J57" i="1"/>
  <c r="K57" i="1" s="1"/>
  <c r="V56" i="1"/>
  <c r="J56" i="1"/>
  <c r="K56" i="1" s="1"/>
  <c r="V55" i="1"/>
  <c r="J55" i="1"/>
  <c r="K55" i="1" s="1"/>
  <c r="V54" i="1"/>
  <c r="J54" i="1"/>
  <c r="K54" i="1" s="1"/>
  <c r="V53" i="1"/>
  <c r="J53" i="1"/>
  <c r="K53" i="1" s="1"/>
  <c r="V52" i="1"/>
  <c r="J52" i="1"/>
  <c r="K52" i="1" s="1"/>
  <c r="V51" i="1"/>
  <c r="J51" i="1"/>
  <c r="K51" i="1" s="1"/>
  <c r="V50" i="1"/>
  <c r="J50" i="1"/>
  <c r="K50" i="1" s="1"/>
  <c r="V49" i="1"/>
  <c r="J49" i="1"/>
  <c r="V48" i="1"/>
  <c r="J48" i="1"/>
  <c r="V47" i="1"/>
  <c r="J47" i="1"/>
  <c r="V46" i="1"/>
  <c r="J46" i="1"/>
  <c r="V45" i="1"/>
  <c r="J45" i="1"/>
  <c r="V44" i="1"/>
  <c r="J44" i="1"/>
  <c r="V43" i="1"/>
  <c r="J43" i="1"/>
  <c r="V42" i="1"/>
  <c r="J42" i="1"/>
  <c r="V34" i="1"/>
  <c r="J34" i="1"/>
  <c r="K34" i="1" s="1"/>
  <c r="V33" i="1"/>
  <c r="J33" i="1"/>
  <c r="K33" i="1" s="1"/>
  <c r="V32" i="1"/>
  <c r="J32" i="1"/>
  <c r="K32" i="1" s="1"/>
  <c r="V31" i="1"/>
  <c r="J31" i="1"/>
  <c r="K31" i="1" s="1"/>
  <c r="V30" i="1"/>
  <c r="J30" i="1"/>
  <c r="K30" i="1" s="1"/>
  <c r="V29" i="1"/>
  <c r="J29" i="1"/>
  <c r="K29" i="1" s="1"/>
  <c r="V28" i="1"/>
  <c r="J28" i="1"/>
  <c r="K28" i="1" s="1"/>
  <c r="V27" i="1"/>
  <c r="J27" i="1"/>
  <c r="V26" i="1"/>
  <c r="J26" i="1"/>
  <c r="V25" i="1"/>
  <c r="J25" i="1"/>
  <c r="V17" i="1"/>
  <c r="J17" i="1"/>
  <c r="K17" i="1" s="1"/>
  <c r="V16" i="1"/>
  <c r="J16" i="1"/>
  <c r="K16" i="1" s="1"/>
  <c r="V15" i="1"/>
  <c r="J15" i="1"/>
  <c r="K15" i="1" s="1"/>
  <c r="V14" i="1"/>
  <c r="J14" i="1"/>
  <c r="V13" i="1"/>
  <c r="J13" i="1"/>
  <c r="V12" i="1"/>
  <c r="J12" i="1"/>
  <c r="V11" i="1"/>
  <c r="J11" i="1"/>
  <c r="K4" i="1"/>
  <c r="V4" i="1" s="1"/>
  <c r="V234" i="1" l="1"/>
  <c r="J192" i="1"/>
  <c r="J219" i="1"/>
  <c r="J175" i="1"/>
  <c r="V156" i="1"/>
  <c r="K126" i="1"/>
  <c r="K122" i="1"/>
  <c r="J114" i="1"/>
  <c r="J141" i="1"/>
  <c r="J150" i="1" s="1"/>
  <c r="K130" i="1" s="1"/>
  <c r="V78" i="1"/>
  <c r="K44" i="1"/>
  <c r="K48" i="1"/>
  <c r="K27" i="1"/>
  <c r="J36" i="1"/>
  <c r="J63" i="1"/>
  <c r="J72" i="1" s="1"/>
  <c r="K26" i="1" s="1"/>
  <c r="J19" i="1"/>
  <c r="J228" i="1" l="1"/>
  <c r="K167" i="1" s="1"/>
  <c r="K104" i="1"/>
  <c r="K92" i="1"/>
  <c r="K128" i="1"/>
  <c r="K120" i="1"/>
  <c r="K103" i="1"/>
  <c r="K114" i="1" s="1"/>
  <c r="K91" i="1"/>
  <c r="K127" i="1"/>
  <c r="K89" i="1"/>
  <c r="J154" i="1"/>
  <c r="J156" i="1" s="1"/>
  <c r="J152" i="1"/>
  <c r="K129" i="1"/>
  <c r="K121" i="1"/>
  <c r="K105" i="1"/>
  <c r="K90" i="1"/>
  <c r="K125" i="1"/>
  <c r="K124" i="1"/>
  <c r="K123" i="1"/>
  <c r="K45" i="1"/>
  <c r="K42" i="1"/>
  <c r="K12" i="1"/>
  <c r="J74" i="1"/>
  <c r="J76" i="1" s="1"/>
  <c r="J78" i="1" s="1"/>
  <c r="K47" i="1"/>
  <c r="K46" i="1"/>
  <c r="K49" i="1"/>
  <c r="K13" i="1"/>
  <c r="K43" i="1"/>
  <c r="K14" i="1"/>
  <c r="K11" i="1"/>
  <c r="K19" i="1" s="1"/>
  <c r="K25" i="1"/>
  <c r="K36" i="1" s="1"/>
  <c r="J230" i="1" l="1"/>
  <c r="J232" i="1" s="1"/>
  <c r="J234" i="1" s="1"/>
  <c r="K207" i="1"/>
  <c r="K203" i="1"/>
  <c r="K199" i="1"/>
  <c r="K205" i="1"/>
  <c r="K201" i="1"/>
  <c r="K182" i="1"/>
  <c r="K168" i="1"/>
  <c r="K169" i="1"/>
  <c r="K183" i="1"/>
  <c r="K202" i="1"/>
  <c r="K208" i="1"/>
  <c r="K198" i="1"/>
  <c r="K219" i="1" s="1"/>
  <c r="K204" i="1"/>
  <c r="K181" i="1"/>
  <c r="K192" i="1" s="1"/>
  <c r="K200" i="1"/>
  <c r="K206" i="1"/>
  <c r="K170" i="1"/>
  <c r="K175" i="1" s="1"/>
  <c r="K97" i="1"/>
  <c r="K141" i="1"/>
  <c r="K150" i="1" s="1"/>
  <c r="K63" i="1"/>
  <c r="K72" i="1" s="1"/>
  <c r="K228" i="1" l="1"/>
</calcChain>
</file>

<file path=xl/sharedStrings.xml><?xml version="1.0" encoding="utf-8"?>
<sst xmlns="http://schemas.openxmlformats.org/spreadsheetml/2006/main" count="1021" uniqueCount="86">
  <si>
    <t xml:space="preserve">           GOBIERNO AUTÓNOMO DESCENTRALIZADO MUNICIPAL DEL CANTÓN DAULE</t>
  </si>
  <si>
    <t>ANALISIS DE PRECIOS UNITARIOS</t>
  </si>
  <si>
    <t>DETERMINACIÓN DEL VAE DEL RUBRO</t>
  </si>
  <si>
    <t>Proyecto: “CONSTRUCCIÓN DEL PARQUE LINEAL DE LAS DOS ORILLAS DEL ESTERO BANIFE, DESDE LA AV VICENTE PIEDRAHITA HASTA LA CALLE JOSÉ VELEZ, EN EL CANTON DAULE”</t>
  </si>
  <si>
    <t>RUBRO:</t>
  </si>
  <si>
    <t>UNIDAD:</t>
  </si>
  <si>
    <t xml:space="preserve"> </t>
  </si>
  <si>
    <t>DETALLE:</t>
  </si>
  <si>
    <t>ADOQUINES VARIOS COLORES, INCLUYE CAMA DE ARENA, SUMINISTRO DEL ADOQUÍN, COLOCACIÓN, EMPORE Y SELLADO</t>
  </si>
  <si>
    <t xml:space="preserve">A.- EQUIPOS                                                                                                                                                          </t>
  </si>
  <si>
    <t>DESCRIPCION</t>
  </si>
  <si>
    <t>CANTIDAD</t>
  </si>
  <si>
    <t>TARIFA</t>
  </si>
  <si>
    <t>COSTO HORA</t>
  </si>
  <si>
    <t>RENDIMIENTO</t>
  </si>
  <si>
    <t>COSTO UNITARIO</t>
  </si>
  <si>
    <t>%</t>
  </si>
  <si>
    <t>PESO RELATIVO DEL ELEMENTO</t>
  </si>
  <si>
    <t>CPC DEL ELEMENTO</t>
  </si>
  <si>
    <t>NP/EP-ND</t>
  </si>
  <si>
    <t>VAE %</t>
  </si>
  <si>
    <t>VAE % ELEMENTO</t>
  </si>
  <si>
    <t>E1</t>
  </si>
  <si>
    <t>HERRAMIENTA MENOR (5% MO)</t>
  </si>
  <si>
    <t>NP</t>
  </si>
  <si>
    <t>E42</t>
  </si>
  <si>
    <t>HIDROLAVADORA</t>
  </si>
  <si>
    <t>432110011</t>
  </si>
  <si>
    <t>E37</t>
  </si>
  <si>
    <t>AMOLADORA ELECTRICA</t>
  </si>
  <si>
    <t>E61</t>
  </si>
  <si>
    <t>COMPACTADOR MEDIANO MANUAL</t>
  </si>
  <si>
    <t>ND</t>
  </si>
  <si>
    <t>EQUIPOS SUBTOTAL</t>
  </si>
  <si>
    <t xml:space="preserve">B.-MANO DE OBRA                                                                                                                                              </t>
  </si>
  <si>
    <t>JORNAL REAL/HORA</t>
  </si>
  <si>
    <t>MO34</t>
  </si>
  <si>
    <t>Maestro mayor en ejecución de obras civiles</t>
  </si>
  <si>
    <t>MO8</t>
  </si>
  <si>
    <t>Albañil</t>
  </si>
  <si>
    <t>MO1</t>
  </si>
  <si>
    <t>Peón</t>
  </si>
  <si>
    <t>MANO DE OBRA SUBTOTAL</t>
  </si>
  <si>
    <t xml:space="preserve">C.- MATERIALES                                                                                                                                                  </t>
  </si>
  <si>
    <t>UNIDAD</t>
  </si>
  <si>
    <t>PRECIO UNITARIO</t>
  </si>
  <si>
    <t>M907</t>
  </si>
  <si>
    <t>ADOQUINES VIBROPRENSADO= 6 - 8cm (INCLUYE TRANSPORTE)</t>
  </si>
  <si>
    <t>m2</t>
  </si>
  <si>
    <t>M224</t>
  </si>
  <si>
    <t>ARENA FINA; PUESTA EN SITIO</t>
  </si>
  <si>
    <t>m3</t>
  </si>
  <si>
    <t>M909</t>
  </si>
  <si>
    <t>SELLADOR HIDROFUGO DE ADOQUINES</t>
  </si>
  <si>
    <t>galón (US)</t>
  </si>
  <si>
    <t>M13</t>
  </si>
  <si>
    <t>DISCO DE DIAMANTE</t>
  </si>
  <si>
    <t>u</t>
  </si>
  <si>
    <t>M694</t>
  </si>
  <si>
    <t>CLAVOS DE 2plg A 3 1/2plg</t>
  </si>
  <si>
    <t>Kg</t>
  </si>
  <si>
    <t>M884</t>
  </si>
  <si>
    <t>PIOLA DE NYLON</t>
  </si>
  <si>
    <t>rollo</t>
  </si>
  <si>
    <t>M881</t>
  </si>
  <si>
    <t>CUARTON (6CM X 4 CM X 4M)</t>
  </si>
  <si>
    <t>M910</t>
  </si>
  <si>
    <t>TUBOS  DE ALUMINIO (JUEGO)</t>
  </si>
  <si>
    <t>MATERIAL SUBTOTAL</t>
  </si>
  <si>
    <t xml:space="preserve">D.- TRANSPORTE                                                                                                                                                 </t>
  </si>
  <si>
    <t>TRANSPORTE SUBTOTAL</t>
  </si>
  <si>
    <t>ESTOS PRECIOS NO INCLUYEN I.V.A.</t>
  </si>
  <si>
    <t>COSTO DIRECTO</t>
  </si>
  <si>
    <t>F .- Costos Indirectos y Utilidades [20.0000%] × E</t>
  </si>
  <si>
    <t>COSTO TOTAL DEL RUBRO</t>
  </si>
  <si>
    <t>VALOR OFERTADO</t>
  </si>
  <si>
    <t>VAE DEL RUBRO</t>
  </si>
  <si>
    <t>ADOQUINES VARIOS COLORES, INCLUYE MORTERO DE PEGA + ADITIVO, SUMINISTRO DEL ADOQUÍN, COLOCACIÓN, EMPORE Y SELLADO</t>
  </si>
  <si>
    <t>M155</t>
  </si>
  <si>
    <t>CEMENTO PORTLAND TIPO IP</t>
  </si>
  <si>
    <t>saco</t>
  </si>
  <si>
    <t>M5</t>
  </si>
  <si>
    <t>AGUA (INCLUYE TRANSPORTE)</t>
  </si>
  <si>
    <t>M906</t>
  </si>
  <si>
    <t>EMULSIÓN DE POLIMERO SINTETICO</t>
  </si>
  <si>
    <t>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</si>
</sst>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#,##0.0000"/>
    <numFmt numFmtId="165" formatCode="[$$-300A]#,##0.0000"/>
    <numFmt numFmtId="166" formatCode="0.00000%"/>
    <numFmt numFmtId="167" formatCode="&quot;Guayaquil,&quot;\ [$-C0A]d\ &quot;de&quot;\ mmmm\ &quot;de&quot;\ yyyy;@"/>
    <numFmt numFmtId="168" formatCode="&quot;QUITO,&quot;\ [$-C0A]d\ &quot;de&quot;\ mmmm\ &quot;de&quot;\ yyyy;@"/>
    <numFmt numFmtId="169" formatCode="&quot;GUAYAQUIL,&quot;\ [$-C0A]d\ &quot;de&quot;\ mmmm\ &quot;de&quot;\ yyyy;@"/>
    <numFmt numFmtId="170" formatCode="[$$-300A]#,##0.00"/>
  </numFmts>
  <fonts count="10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0"/>
      <color rgb="FF000000"/>
      <name val="Swis721 Lt BT"/>
      <family val="2"/>
    </font>
    <font>
      <sz val="10"/>
      <color rgb="FF000000"/>
      <name val="Swis721 Lt BT"/>
      <family val="2"/>
    </font>
    <font>
      <sz val="11"/>
      <color theme="1"/>
      <name val="Calibri"/>
      <family val="2"/>
    </font>
    <font>
      <sz val="9"/>
      <color rgb="FF000000"/>
      <name val="Swis721 Lt BT"/>
      <family val="2"/>
    </font>
    <font>
      <sz val="10"/>
      <color theme="1"/>
      <name val="Swis721 Lt BT"/>
      <family val="2"/>
    </font>
    <font>
      <sz val="11"/>
      <color theme="1"/>
      <name val="Swis721 Lt BT"/>
      <family val="2"/>
    </font>
    <font>
      <b/>
      <sz val="10"/>
      <color theme="1"/>
      <name val="Swis721 Lt BT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hair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hair">
        <color indexed="64"/>
      </top>
      <bottom style="dotted">
        <color indexed="64"/>
      </bottom>
      <diagonal/>
    </border>
    <border>
      <left/>
      <right/>
      <top style="hair">
        <color indexed="64"/>
      </top>
      <bottom style="dotted">
        <color indexed="64"/>
      </bottom>
      <diagonal/>
    </border>
    <border>
      <left/>
      <right style="hair">
        <color indexed="64"/>
      </right>
      <top style="hair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2">
    <xf numFmtId="0" fontId="0" fillId="0" borderId="0"/>
    <xf numFmtId="0" fontId="2" fillId="0" borderId="0" applyBorder="0"/>
    <xf numFmtId="0" fontId="2" fillId="0" borderId="0" applyBorder="0"/>
    <xf numFmtId="0" fontId="2" fillId="0" borderId="0" applyBorder="0"/>
    <xf numFmtId="0" fontId="2" fillId="0" borderId="0" applyBorder="0"/>
    <xf numFmtId="0" fontId="2" fillId="0" borderId="0" applyBorder="0"/>
    <xf numFmtId="0" fontId="2" fillId="0" borderId="0" applyBorder="0"/>
    <xf numFmtId="0" fontId="2" fillId="0" borderId="0" applyBorder="0"/>
    <xf numFmtId="0" fontId="2" fillId="0" borderId="0" applyBorder="0"/>
    <xf numFmtId="0" fontId="2" fillId="0" borderId="0" applyBorder="0"/>
    <xf numFmtId="0" fontId="2" fillId="0" borderId="0" applyBorder="0"/>
    <xf numFmtId="0" fontId="2" fillId="0" borderId="0" applyBorder="0"/>
  </cellStyleXfs>
  <cellXfs count="189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0" xfId="0" applyAlignment="1">
      <alignment horizontal="left"/>
    </xf>
    <xf numFmtId="0" fontId="0" fillId="0" borderId="0" xfId="0"/>
    <xf numFmtId="0" fontId="3" fillId="2" borderId="0" xfId="1" applyFont="1" applyFill="1" applyAlignment="1">
      <alignment vertical="center"/>
    </xf>
    <xf numFmtId="0" fontId="4" fillId="2" borderId="0" xfId="1" applyFont="1" applyFill="1" applyAlignment="1">
      <alignment vertical="center"/>
    </xf>
    <xf numFmtId="0" fontId="5" fillId="2" borderId="0" xfId="1" applyFont="1" applyFill="1"/>
    <xf numFmtId="0" fontId="6" fillId="2" borderId="1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 wrapText="1"/>
    </xf>
    <xf numFmtId="0" fontId="6" fillId="2" borderId="5" xfId="2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 wrapText="1"/>
    </xf>
    <xf numFmtId="49" fontId="7" fillId="2" borderId="6" xfId="3" applyNumberFormat="1" applyFont="1" applyFill="1" applyBorder="1" applyAlignment="1">
      <alignment horizontal="left" vertical="center" wrapText="1"/>
    </xf>
    <xf numFmtId="49" fontId="7" fillId="2" borderId="7" xfId="3" applyNumberFormat="1" applyFont="1" applyFill="1" applyBorder="1" applyAlignment="1">
      <alignment horizontal="left" vertical="center" wrapText="1"/>
    </xf>
    <xf numFmtId="49" fontId="7" fillId="2" borderId="8" xfId="3" applyNumberFormat="1" applyFont="1" applyFill="1" applyBorder="1" applyAlignment="1">
      <alignment horizontal="left" vertical="center" wrapText="1"/>
    </xf>
    <xf numFmtId="164" fontId="7" fillId="2" borderId="9" xfId="3" applyNumberFormat="1" applyFont="1" applyFill="1" applyBorder="1" applyAlignment="1">
      <alignment horizontal="center" vertical="center"/>
    </xf>
    <xf numFmtId="165" fontId="7" fillId="2" borderId="9" xfId="3" applyNumberFormat="1" applyFont="1" applyFill="1" applyBorder="1" applyAlignment="1">
      <alignment horizontal="center" vertical="center"/>
    </xf>
    <xf numFmtId="165" fontId="7" fillId="2" borderId="10" xfId="3" applyNumberFormat="1" applyFont="1" applyFill="1" applyBorder="1" applyAlignment="1">
      <alignment horizontal="center" vertical="center"/>
    </xf>
    <xf numFmtId="166" fontId="7" fillId="2" borderId="11" xfId="3" applyNumberFormat="1" applyFont="1" applyFill="1" applyBorder="1" applyAlignment="1">
      <alignment horizontal="center" vertical="center"/>
    </xf>
    <xf numFmtId="49" fontId="7" fillId="2" borderId="6" xfId="4" applyNumberFormat="1" applyFont="1" applyFill="1" applyBorder="1" applyAlignment="1">
      <alignment horizontal="left" vertical="center" wrapText="1"/>
    </xf>
    <xf numFmtId="49" fontId="7" fillId="2" borderId="7" xfId="4" applyNumberFormat="1" applyFont="1" applyFill="1" applyBorder="1" applyAlignment="1">
      <alignment horizontal="left" vertical="center" wrapText="1"/>
    </xf>
    <xf numFmtId="49" fontId="7" fillId="2" borderId="8" xfId="4" applyNumberFormat="1" applyFont="1" applyFill="1" applyBorder="1" applyAlignment="1">
      <alignment horizontal="left" vertical="center" wrapText="1"/>
    </xf>
    <xf numFmtId="166" fontId="8" fillId="2" borderId="9" xfId="4" applyNumberFormat="1" applyFont="1" applyFill="1" applyBorder="1" applyAlignment="1">
      <alignment horizontal="center" vertical="center"/>
    </xf>
    <xf numFmtId="49" fontId="8" fillId="2" borderId="9" xfId="4" applyNumberFormat="1" applyFont="1" applyFill="1" applyBorder="1" applyAlignment="1">
      <alignment horizontal="center" vertical="center"/>
    </xf>
    <xf numFmtId="166" fontId="8" fillId="2" borderId="10" xfId="4" applyNumberFormat="1" applyFont="1" applyFill="1" applyBorder="1" applyAlignment="1">
      <alignment horizontal="center" vertical="center"/>
    </xf>
    <xf numFmtId="166" fontId="8" fillId="2" borderId="11" xfId="4" applyNumberFormat="1" applyFont="1" applyFill="1" applyBorder="1" applyAlignment="1">
      <alignment horizontal="center" vertical="center"/>
    </xf>
    <xf numFmtId="0" fontId="2" fillId="0" borderId="0" xfId="0" applyFont="1"/>
    <xf numFmtId="49" fontId="7" fillId="2" borderId="12" xfId="3" applyNumberFormat="1" applyFont="1" applyFill="1" applyBorder="1" applyAlignment="1">
      <alignment horizontal="left" vertical="center" wrapText="1"/>
    </xf>
    <xf numFmtId="49" fontId="7" fillId="2" borderId="13" xfId="3" applyNumberFormat="1" applyFont="1" applyFill="1" applyBorder="1" applyAlignment="1">
      <alignment horizontal="left" vertical="center" wrapText="1"/>
    </xf>
    <xf numFmtId="49" fontId="7" fillId="2" borderId="14" xfId="3" applyNumberFormat="1" applyFont="1" applyFill="1" applyBorder="1" applyAlignment="1">
      <alignment horizontal="left" vertical="center" wrapText="1"/>
    </xf>
    <xf numFmtId="164" fontId="7" fillId="2" borderId="15" xfId="3" applyNumberFormat="1" applyFont="1" applyFill="1" applyBorder="1" applyAlignment="1">
      <alignment horizontal="center" vertical="center"/>
    </xf>
    <xf numFmtId="165" fontId="7" fillId="2" borderId="15" xfId="3" applyNumberFormat="1" applyFont="1" applyFill="1" applyBorder="1" applyAlignment="1">
      <alignment horizontal="center" vertical="center"/>
    </xf>
    <xf numFmtId="165" fontId="7" fillId="2" borderId="16" xfId="3" applyNumberFormat="1" applyFont="1" applyFill="1" applyBorder="1" applyAlignment="1">
      <alignment horizontal="center" vertical="center"/>
    </xf>
    <xf numFmtId="166" fontId="7" fillId="2" borderId="17" xfId="3" applyNumberFormat="1" applyFont="1" applyFill="1" applyBorder="1" applyAlignment="1">
      <alignment horizontal="center" vertical="center"/>
    </xf>
    <xf numFmtId="49" fontId="7" fillId="2" borderId="18" xfId="4" applyNumberFormat="1" applyFont="1" applyFill="1" applyBorder="1" applyAlignment="1">
      <alignment horizontal="left" vertical="center" wrapText="1"/>
    </xf>
    <xf numFmtId="49" fontId="7" fillId="2" borderId="19" xfId="4" applyNumberFormat="1" applyFont="1" applyFill="1" applyBorder="1" applyAlignment="1">
      <alignment horizontal="left" vertical="center" wrapText="1"/>
    </xf>
    <xf numFmtId="49" fontId="7" fillId="2" borderId="20" xfId="4" applyNumberFormat="1" applyFont="1" applyFill="1" applyBorder="1" applyAlignment="1">
      <alignment horizontal="left" vertical="center" wrapText="1"/>
    </xf>
    <xf numFmtId="166" fontId="8" fillId="2" borderId="15" xfId="4" applyNumberFormat="1" applyFont="1" applyFill="1" applyBorder="1" applyAlignment="1">
      <alignment horizontal="center" vertical="center"/>
    </xf>
    <xf numFmtId="49" fontId="8" fillId="2" borderId="15" xfId="4" applyNumberFormat="1" applyFont="1" applyFill="1" applyBorder="1" applyAlignment="1">
      <alignment horizontal="center" vertical="center"/>
    </xf>
    <xf numFmtId="166" fontId="8" fillId="2" borderId="16" xfId="4" applyNumberFormat="1" applyFont="1" applyFill="1" applyBorder="1" applyAlignment="1">
      <alignment horizontal="center" vertical="center"/>
    </xf>
    <xf numFmtId="166" fontId="8" fillId="2" borderId="17" xfId="4" applyNumberFormat="1" applyFont="1" applyFill="1" applyBorder="1" applyAlignment="1">
      <alignment horizontal="center" vertical="center"/>
    </xf>
    <xf numFmtId="49" fontId="7" fillId="2" borderId="21" xfId="3" applyNumberFormat="1" applyFont="1" applyFill="1" applyBorder="1" applyAlignment="1">
      <alignment horizontal="left" vertical="center" wrapText="1"/>
    </xf>
    <xf numFmtId="49" fontId="7" fillId="2" borderId="22" xfId="3" applyNumberFormat="1" applyFont="1" applyFill="1" applyBorder="1" applyAlignment="1">
      <alignment horizontal="left" vertical="center" wrapText="1"/>
    </xf>
    <xf numFmtId="49" fontId="7" fillId="2" borderId="23" xfId="3" applyNumberFormat="1" applyFont="1" applyFill="1" applyBorder="1" applyAlignment="1">
      <alignment horizontal="left" vertical="center" wrapText="1"/>
    </xf>
    <xf numFmtId="164" fontId="7" fillId="2" borderId="24" xfId="3" applyNumberFormat="1" applyFont="1" applyFill="1" applyBorder="1" applyAlignment="1">
      <alignment horizontal="center" vertical="center"/>
    </xf>
    <xf numFmtId="165" fontId="7" fillId="2" borderId="24" xfId="3" applyNumberFormat="1" applyFont="1" applyFill="1" applyBorder="1" applyAlignment="1">
      <alignment horizontal="center" vertical="center"/>
    </xf>
    <xf numFmtId="165" fontId="7" fillId="2" borderId="25" xfId="3" applyNumberFormat="1" applyFont="1" applyFill="1" applyBorder="1" applyAlignment="1">
      <alignment horizontal="center" vertical="center"/>
    </xf>
    <xf numFmtId="166" fontId="7" fillId="2" borderId="26" xfId="3" applyNumberFormat="1" applyFont="1" applyFill="1" applyBorder="1" applyAlignment="1">
      <alignment horizontal="center" vertical="center"/>
    </xf>
    <xf numFmtId="49" fontId="7" fillId="2" borderId="27" xfId="4" applyNumberFormat="1" applyFont="1" applyFill="1" applyBorder="1" applyAlignment="1">
      <alignment horizontal="left" vertical="center" wrapText="1"/>
    </xf>
    <xf numFmtId="49" fontId="7" fillId="2" borderId="28" xfId="4" applyNumberFormat="1" applyFont="1" applyFill="1" applyBorder="1" applyAlignment="1">
      <alignment horizontal="left" vertical="center" wrapText="1"/>
    </xf>
    <xf numFmtId="49" fontId="7" fillId="2" borderId="29" xfId="4" applyNumberFormat="1" applyFont="1" applyFill="1" applyBorder="1" applyAlignment="1">
      <alignment horizontal="left" vertical="center" wrapText="1"/>
    </xf>
    <xf numFmtId="166" fontId="8" fillId="2" borderId="24" xfId="4" applyNumberFormat="1" applyFont="1" applyFill="1" applyBorder="1" applyAlignment="1">
      <alignment horizontal="center" vertical="center"/>
    </xf>
    <xf numFmtId="49" fontId="8" fillId="2" borderId="24" xfId="4" applyNumberFormat="1" applyFont="1" applyFill="1" applyBorder="1" applyAlignment="1">
      <alignment horizontal="center" vertical="center"/>
    </xf>
    <xf numFmtId="166" fontId="8" fillId="2" borderId="25" xfId="4" applyNumberFormat="1" applyFont="1" applyFill="1" applyBorder="1" applyAlignment="1">
      <alignment horizontal="center" vertical="center"/>
    </xf>
    <xf numFmtId="166" fontId="8" fillId="2" borderId="26" xfId="4" applyNumberFormat="1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left" vertical="center"/>
    </xf>
    <xf numFmtId="165" fontId="7" fillId="2" borderId="30" xfId="5" applyNumberFormat="1" applyFont="1" applyFill="1" applyBorder="1" applyAlignment="1">
      <alignment horizontal="center" vertical="center"/>
    </xf>
    <xf numFmtId="166" fontId="7" fillId="2" borderId="5" xfId="5" applyNumberFormat="1" applyFont="1" applyFill="1" applyBorder="1" applyAlignment="1">
      <alignment horizontal="center" vertical="center"/>
    </xf>
    <xf numFmtId="0" fontId="3" fillId="2" borderId="0" xfId="6" applyFont="1" applyFill="1" applyAlignment="1">
      <alignment vertical="center"/>
    </xf>
    <xf numFmtId="0" fontId="4" fillId="2" borderId="0" xfId="6" applyFont="1" applyFill="1" applyAlignment="1">
      <alignment vertical="center"/>
    </xf>
    <xf numFmtId="0" fontId="4" fillId="2" borderId="0" xfId="6" applyFont="1" applyFill="1"/>
    <xf numFmtId="0" fontId="6" fillId="2" borderId="1" xfId="7" applyFont="1" applyFill="1" applyBorder="1" applyAlignment="1">
      <alignment horizontal="center" vertical="center"/>
    </xf>
    <xf numFmtId="0" fontId="6" fillId="2" borderId="2" xfId="7" applyFont="1" applyFill="1" applyBorder="1" applyAlignment="1">
      <alignment horizontal="center" vertical="center"/>
    </xf>
    <xf numFmtId="0" fontId="6" fillId="2" borderId="3" xfId="7" applyFont="1" applyFill="1" applyBorder="1" applyAlignment="1">
      <alignment horizontal="center" vertical="center"/>
    </xf>
    <xf numFmtId="0" fontId="6" fillId="2" borderId="4" xfId="7" applyFont="1" applyFill="1" applyBorder="1" applyAlignment="1">
      <alignment horizontal="center" vertical="center"/>
    </xf>
    <xf numFmtId="0" fontId="6" fillId="2" borderId="4" xfId="7" applyFont="1" applyFill="1" applyBorder="1" applyAlignment="1">
      <alignment horizontal="center" vertical="center" wrapText="1"/>
    </xf>
    <xf numFmtId="0" fontId="6" fillId="2" borderId="5" xfId="7" applyFont="1" applyFill="1" applyBorder="1" applyAlignment="1">
      <alignment horizontal="center" vertical="center" wrapText="1"/>
    </xf>
    <xf numFmtId="0" fontId="6" fillId="2" borderId="1" xfId="6" applyFont="1" applyFill="1" applyBorder="1" applyAlignment="1">
      <alignment horizontal="center" vertical="center"/>
    </xf>
    <xf numFmtId="0" fontId="6" fillId="2" borderId="2" xfId="6" applyFont="1" applyFill="1" applyBorder="1" applyAlignment="1">
      <alignment horizontal="center" vertical="center"/>
    </xf>
    <xf numFmtId="0" fontId="6" fillId="2" borderId="3" xfId="6" applyFont="1" applyFill="1" applyBorder="1" applyAlignment="1">
      <alignment horizontal="center" vertical="center"/>
    </xf>
    <xf numFmtId="0" fontId="6" fillId="2" borderId="4" xfId="6" applyFont="1" applyFill="1" applyBorder="1" applyAlignment="1">
      <alignment horizontal="center" vertical="center" wrapText="1"/>
    </xf>
    <xf numFmtId="0" fontId="6" fillId="2" borderId="4" xfId="6" applyFont="1" applyFill="1" applyBorder="1" applyAlignment="1">
      <alignment horizontal="center" vertical="center"/>
    </xf>
    <xf numFmtId="0" fontId="6" fillId="2" borderId="30" xfId="6" applyFont="1" applyFill="1" applyBorder="1" applyAlignment="1">
      <alignment horizontal="center" vertical="center" wrapText="1"/>
    </xf>
    <xf numFmtId="0" fontId="6" fillId="2" borderId="1" xfId="8" applyFont="1" applyFill="1" applyBorder="1" applyAlignment="1">
      <alignment horizontal="center" vertical="center"/>
    </xf>
    <xf numFmtId="0" fontId="6" fillId="2" borderId="2" xfId="8" applyFont="1" applyFill="1" applyBorder="1" applyAlignment="1">
      <alignment horizontal="center" vertical="center"/>
    </xf>
    <xf numFmtId="0" fontId="6" fillId="2" borderId="3" xfId="8" applyFont="1" applyFill="1" applyBorder="1" applyAlignment="1">
      <alignment horizontal="center" vertical="center"/>
    </xf>
    <xf numFmtId="0" fontId="6" fillId="2" borderId="4" xfId="8" applyFont="1" applyFill="1" applyBorder="1" applyAlignment="1">
      <alignment horizontal="center" vertical="center"/>
    </xf>
    <xf numFmtId="0" fontId="6" fillId="2" borderId="4" xfId="8" applyFont="1" applyFill="1" applyBorder="1" applyAlignment="1">
      <alignment horizontal="center" vertical="center" wrapText="1"/>
    </xf>
    <xf numFmtId="0" fontId="6" fillId="2" borderId="30" xfId="8" applyFont="1" applyFill="1" applyBorder="1" applyAlignment="1">
      <alignment horizontal="center" vertical="center" wrapText="1"/>
    </xf>
    <xf numFmtId="49" fontId="8" fillId="2" borderId="31" xfId="9" applyNumberFormat="1" applyFont="1" applyFill="1" applyBorder="1" applyAlignment="1">
      <alignment horizontal="left" vertical="center" wrapText="1"/>
    </xf>
    <xf numFmtId="49" fontId="8" fillId="2" borderId="32" xfId="9" applyNumberFormat="1" applyFont="1" applyFill="1" applyBorder="1" applyAlignment="1">
      <alignment horizontal="left" vertical="center" wrapText="1"/>
    </xf>
    <xf numFmtId="49" fontId="8" fillId="2" borderId="33" xfId="9" applyNumberFormat="1" applyFont="1" applyFill="1" applyBorder="1" applyAlignment="1">
      <alignment horizontal="left" vertical="center" wrapText="1"/>
    </xf>
    <xf numFmtId="165" fontId="7" fillId="2" borderId="9" xfId="9" applyNumberFormat="1" applyFont="1" applyFill="1" applyBorder="1" applyAlignment="1">
      <alignment horizontal="center" vertical="center"/>
    </xf>
    <xf numFmtId="164" fontId="8" fillId="2" borderId="9" xfId="9" applyNumberFormat="1" applyFont="1" applyFill="1" applyBorder="1" applyAlignment="1">
      <alignment horizontal="center" vertical="center"/>
    </xf>
    <xf numFmtId="165" fontId="7" fillId="2" borderId="10" xfId="9" applyNumberFormat="1" applyFont="1" applyFill="1" applyBorder="1" applyAlignment="1">
      <alignment horizontal="center" vertical="center"/>
    </xf>
    <xf numFmtId="166" fontId="7" fillId="2" borderId="11" xfId="9" applyNumberFormat="1" applyFont="1" applyFill="1" applyBorder="1" applyAlignment="1">
      <alignment horizontal="center" vertical="center"/>
    </xf>
    <xf numFmtId="49" fontId="8" fillId="2" borderId="34" xfId="9" applyNumberFormat="1" applyFont="1" applyFill="1" applyBorder="1" applyAlignment="1">
      <alignment horizontal="left" vertical="center" wrapText="1"/>
    </xf>
    <xf numFmtId="49" fontId="8" fillId="2" borderId="35" xfId="9" applyNumberFormat="1" applyFont="1" applyFill="1" applyBorder="1" applyAlignment="1">
      <alignment horizontal="left" vertical="center" wrapText="1"/>
    </xf>
    <xf numFmtId="49" fontId="8" fillId="2" borderId="36" xfId="9" applyNumberFormat="1" applyFont="1" applyFill="1" applyBorder="1" applyAlignment="1">
      <alignment horizontal="left" vertical="center" wrapText="1"/>
    </xf>
    <xf numFmtId="165" fontId="7" fillId="2" borderId="15" xfId="9" applyNumberFormat="1" applyFont="1" applyFill="1" applyBorder="1" applyAlignment="1">
      <alignment horizontal="center" vertical="center"/>
    </xf>
    <xf numFmtId="164" fontId="8" fillId="2" borderId="37" xfId="9" applyNumberFormat="1" applyFont="1" applyFill="1" applyBorder="1" applyAlignment="1">
      <alignment horizontal="center" vertical="center"/>
    </xf>
    <xf numFmtId="165" fontId="7" fillId="2" borderId="16" xfId="9" applyNumberFormat="1" applyFont="1" applyFill="1" applyBorder="1" applyAlignment="1">
      <alignment horizontal="center" vertical="center"/>
    </xf>
    <xf numFmtId="166" fontId="7" fillId="2" borderId="17" xfId="9" applyNumberFormat="1" applyFont="1" applyFill="1" applyBorder="1" applyAlignment="1">
      <alignment horizontal="center" vertical="center"/>
    </xf>
    <xf numFmtId="49" fontId="8" fillId="2" borderId="21" xfId="9" applyNumberFormat="1" applyFont="1" applyFill="1" applyBorder="1" applyAlignment="1">
      <alignment horizontal="left" vertical="center" wrapText="1"/>
    </xf>
    <xf numFmtId="49" fontId="8" fillId="2" borderId="22" xfId="9" applyNumberFormat="1" applyFont="1" applyFill="1" applyBorder="1" applyAlignment="1">
      <alignment horizontal="left" vertical="center" wrapText="1"/>
    </xf>
    <xf numFmtId="49" fontId="8" fillId="2" borderId="23" xfId="9" applyNumberFormat="1" applyFont="1" applyFill="1" applyBorder="1" applyAlignment="1">
      <alignment horizontal="left" vertical="center" wrapText="1"/>
    </xf>
    <xf numFmtId="165" fontId="7" fillId="2" borderId="24" xfId="9" applyNumberFormat="1" applyFont="1" applyFill="1" applyBorder="1" applyAlignment="1">
      <alignment horizontal="center" vertical="center"/>
    </xf>
    <xf numFmtId="164" fontId="8" fillId="2" borderId="38" xfId="9" applyNumberFormat="1" applyFont="1" applyFill="1" applyBorder="1" applyAlignment="1">
      <alignment horizontal="center" vertical="center"/>
    </xf>
    <xf numFmtId="165" fontId="7" fillId="2" borderId="25" xfId="9" applyNumberFormat="1" applyFont="1" applyFill="1" applyBorder="1" applyAlignment="1">
      <alignment horizontal="center" vertical="center"/>
    </xf>
    <xf numFmtId="166" fontId="7" fillId="2" borderId="26" xfId="9" applyNumberFormat="1" applyFont="1" applyFill="1" applyBorder="1" applyAlignment="1">
      <alignment horizontal="center" vertical="center"/>
    </xf>
    <xf numFmtId="0" fontId="9" fillId="2" borderId="1" xfId="10" applyFont="1" applyFill="1" applyBorder="1" applyAlignment="1">
      <alignment horizontal="left" vertical="center"/>
    </xf>
    <xf numFmtId="0" fontId="9" fillId="2" borderId="2" xfId="10" applyFont="1" applyFill="1" applyBorder="1" applyAlignment="1">
      <alignment horizontal="left" vertical="center"/>
    </xf>
    <xf numFmtId="0" fontId="9" fillId="2" borderId="3" xfId="10" applyFont="1" applyFill="1" applyBorder="1" applyAlignment="1">
      <alignment horizontal="left" vertical="center"/>
    </xf>
    <xf numFmtId="165" fontId="7" fillId="2" borderId="30" xfId="10" applyNumberFormat="1" applyFont="1" applyFill="1" applyBorder="1" applyAlignment="1">
      <alignment horizontal="center" vertical="center"/>
    </xf>
    <xf numFmtId="166" fontId="7" fillId="2" borderId="5" xfId="10" applyNumberFormat="1" applyFont="1" applyFill="1" applyBorder="1" applyAlignment="1">
      <alignment horizontal="center" vertical="center"/>
    </xf>
    <xf numFmtId="0" fontId="3" fillId="2" borderId="0" xfId="10" applyFont="1" applyFill="1" applyAlignment="1">
      <alignment vertical="center"/>
    </xf>
    <xf numFmtId="0" fontId="4" fillId="2" borderId="0" xfId="10" applyFont="1" applyFill="1" applyAlignment="1">
      <alignment vertical="center"/>
    </xf>
    <xf numFmtId="0" fontId="4" fillId="2" borderId="0" xfId="10" applyFont="1" applyFill="1"/>
    <xf numFmtId="0" fontId="6" fillId="2" borderId="1" xfId="10" applyFont="1" applyFill="1" applyBorder="1" applyAlignment="1">
      <alignment horizontal="center" vertical="center"/>
    </xf>
    <xf numFmtId="0" fontId="6" fillId="2" borderId="2" xfId="10" applyFont="1" applyFill="1" applyBorder="1" applyAlignment="1">
      <alignment horizontal="center" vertical="center"/>
    </xf>
    <xf numFmtId="0" fontId="6" fillId="2" borderId="3" xfId="10" applyFont="1" applyFill="1" applyBorder="1" applyAlignment="1">
      <alignment horizontal="center" vertical="center"/>
    </xf>
    <xf numFmtId="0" fontId="6" fillId="2" borderId="4" xfId="10" applyFont="1" applyFill="1" applyBorder="1" applyAlignment="1">
      <alignment horizontal="center" vertical="center"/>
    </xf>
    <xf numFmtId="0" fontId="6" fillId="2" borderId="4" xfId="10" applyFont="1" applyFill="1" applyBorder="1" applyAlignment="1">
      <alignment horizontal="center" vertical="center" wrapText="1"/>
    </xf>
    <xf numFmtId="0" fontId="6" fillId="2" borderId="30" xfId="10" applyFont="1" applyFill="1" applyBorder="1" applyAlignment="1">
      <alignment horizontal="center" vertical="center" wrapText="1"/>
    </xf>
    <xf numFmtId="0" fontId="8" fillId="2" borderId="2" xfId="10" applyFont="1" applyFill="1" applyBorder="1"/>
    <xf numFmtId="0" fontId="8" fillId="2" borderId="2" xfId="11" applyFont="1" applyFill="1" applyBorder="1"/>
    <xf numFmtId="0" fontId="2" fillId="0" borderId="0" xfId="10"/>
    <xf numFmtId="0" fontId="2" fillId="0" borderId="0" xfId="11"/>
    <xf numFmtId="165" fontId="7" fillId="2" borderId="4" xfId="10" applyNumberFormat="1" applyFont="1" applyFill="1" applyBorder="1" applyAlignment="1">
      <alignment horizontal="center" vertical="center"/>
    </xf>
    <xf numFmtId="166" fontId="7" fillId="2" borderId="39" xfId="10" applyNumberFormat="1" applyFont="1" applyFill="1" applyBorder="1" applyAlignment="1">
      <alignment horizontal="center" vertical="center"/>
    </xf>
    <xf numFmtId="0" fontId="8" fillId="2" borderId="40" xfId="11" applyFont="1" applyFill="1" applyBorder="1"/>
    <xf numFmtId="0" fontId="4" fillId="2" borderId="41" xfId="10" applyFont="1" applyFill="1" applyBorder="1" applyAlignment="1">
      <alignment horizontal="left" vertical="center"/>
    </xf>
    <xf numFmtId="0" fontId="4" fillId="2" borderId="42" xfId="10" applyFont="1" applyFill="1" applyBorder="1" applyAlignment="1">
      <alignment horizontal="left" vertical="center"/>
    </xf>
    <xf numFmtId="0" fontId="3" fillId="2" borderId="27" xfId="10" applyFont="1" applyFill="1" applyBorder="1" applyAlignment="1">
      <alignment horizontal="left" vertical="center"/>
    </xf>
    <xf numFmtId="0" fontId="3" fillId="2" borderId="28" xfId="10" applyFont="1" applyFill="1" applyBorder="1" applyAlignment="1">
      <alignment horizontal="left" vertical="center"/>
    </xf>
    <xf numFmtId="0" fontId="4" fillId="2" borderId="2" xfId="10" applyFont="1" applyFill="1" applyBorder="1" applyAlignment="1">
      <alignment vertical="center"/>
    </xf>
    <xf numFmtId="166" fontId="7" fillId="2" borderId="4" xfId="10" applyNumberFormat="1" applyFont="1" applyFill="1" applyBorder="1" applyAlignment="1">
      <alignment horizontal="center" vertical="center"/>
    </xf>
    <xf numFmtId="0" fontId="4" fillId="2" borderId="41" xfId="11" applyFont="1" applyFill="1" applyBorder="1" applyAlignment="1">
      <alignment horizontal="center" vertical="center"/>
    </xf>
    <xf numFmtId="0" fontId="4" fillId="2" borderId="42" xfId="11" applyFont="1" applyFill="1" applyBorder="1" applyAlignment="1">
      <alignment horizontal="center" vertical="center"/>
    </xf>
    <xf numFmtId="0" fontId="4" fillId="2" borderId="0" xfId="11" applyFont="1" applyFill="1" applyAlignment="1">
      <alignment vertical="center"/>
    </xf>
    <xf numFmtId="0" fontId="4" fillId="2" borderId="0" xfId="11" applyFont="1" applyFill="1"/>
    <xf numFmtId="0" fontId="4" fillId="2" borderId="43" xfId="10" applyFont="1" applyFill="1" applyBorder="1" applyAlignment="1">
      <alignment vertical="center"/>
    </xf>
    <xf numFmtId="0" fontId="4" fillId="2" borderId="44" xfId="10" applyFont="1" applyFill="1" applyBorder="1" applyAlignment="1">
      <alignment vertical="center"/>
    </xf>
    <xf numFmtId="0" fontId="4" fillId="2" borderId="28" xfId="10" applyFont="1" applyFill="1" applyBorder="1" applyAlignment="1">
      <alignment vertical="center"/>
    </xf>
    <xf numFmtId="0" fontId="4" fillId="2" borderId="28" xfId="10" applyFont="1" applyFill="1" applyBorder="1"/>
    <xf numFmtId="0" fontId="4" fillId="2" borderId="43" xfId="11" applyFont="1" applyFill="1" applyBorder="1" applyAlignment="1">
      <alignment vertical="center"/>
    </xf>
    <xf numFmtId="0" fontId="4" fillId="2" borderId="44" xfId="11" applyFont="1" applyFill="1" applyBorder="1" applyAlignment="1">
      <alignment vertical="center"/>
    </xf>
    <xf numFmtId="167" fontId="4" fillId="2" borderId="43" xfId="10" applyNumberFormat="1" applyFont="1" applyFill="1" applyBorder="1" applyAlignment="1">
      <alignment horizontal="center"/>
    </xf>
    <xf numFmtId="167" fontId="4" fillId="2" borderId="44" xfId="10" applyNumberFormat="1" applyFont="1" applyFill="1" applyBorder="1" applyAlignment="1">
      <alignment horizontal="center"/>
    </xf>
    <xf numFmtId="168" fontId="4" fillId="2" borderId="0" xfId="10" applyNumberFormat="1" applyFont="1" applyFill="1" applyAlignment="1">
      <alignment vertical="center"/>
    </xf>
    <xf numFmtId="0" fontId="3" fillId="2" borderId="1" xfId="10" applyFont="1" applyFill="1" applyBorder="1" applyAlignment="1">
      <alignment horizontal="left" vertical="center"/>
    </xf>
    <xf numFmtId="0" fontId="3" fillId="2" borderId="2" xfId="10" applyFont="1" applyFill="1" applyBorder="1" applyAlignment="1">
      <alignment horizontal="left" vertical="center"/>
    </xf>
    <xf numFmtId="165" fontId="7" fillId="2" borderId="45" xfId="10" applyNumberFormat="1" applyFont="1" applyFill="1" applyBorder="1" applyAlignment="1">
      <alignment horizontal="center" vertical="center"/>
    </xf>
    <xf numFmtId="167" fontId="4" fillId="2" borderId="43" xfId="11" applyNumberFormat="1" applyFont="1" applyFill="1" applyBorder="1" applyAlignment="1">
      <alignment horizontal="center"/>
    </xf>
    <xf numFmtId="167" fontId="4" fillId="2" borderId="44" xfId="11" applyNumberFormat="1" applyFont="1" applyFill="1" applyBorder="1" applyAlignment="1">
      <alignment horizontal="center"/>
    </xf>
    <xf numFmtId="168" fontId="4" fillId="2" borderId="0" xfId="11" applyNumberFormat="1" applyFont="1" applyFill="1" applyAlignment="1">
      <alignment vertical="center"/>
    </xf>
    <xf numFmtId="165" fontId="7" fillId="2" borderId="46" xfId="10" applyNumberFormat="1" applyFont="1" applyFill="1" applyBorder="1" applyAlignment="1">
      <alignment horizontal="center" vertical="center"/>
    </xf>
    <xf numFmtId="169" fontId="4" fillId="2" borderId="43" xfId="10" applyNumberFormat="1" applyFont="1" applyFill="1" applyBorder="1" applyAlignment="1">
      <alignment horizontal="center" wrapText="1"/>
    </xf>
    <xf numFmtId="169" fontId="4" fillId="2" borderId="44" xfId="10" applyNumberFormat="1" applyFont="1" applyFill="1" applyBorder="1" applyAlignment="1">
      <alignment horizontal="center" wrapText="1"/>
    </xf>
    <xf numFmtId="169" fontId="4" fillId="2" borderId="43" xfId="11" applyNumberFormat="1" applyFont="1" applyFill="1" applyBorder="1" applyAlignment="1">
      <alignment horizontal="center" wrapText="1"/>
    </xf>
    <xf numFmtId="169" fontId="4" fillId="2" borderId="44" xfId="11" applyNumberFormat="1" applyFont="1" applyFill="1" applyBorder="1" applyAlignment="1">
      <alignment horizontal="center" wrapText="1"/>
    </xf>
    <xf numFmtId="0" fontId="4" fillId="2" borderId="27" xfId="10" applyFont="1" applyFill="1" applyBorder="1" applyAlignment="1">
      <alignment vertical="center"/>
    </xf>
    <xf numFmtId="0" fontId="4" fillId="2" borderId="47" xfId="10" applyFont="1" applyFill="1" applyBorder="1" applyAlignment="1">
      <alignment vertical="center"/>
    </xf>
    <xf numFmtId="0" fontId="3" fillId="2" borderId="2" xfId="10" applyFont="1" applyFill="1" applyBorder="1" applyAlignment="1">
      <alignment vertical="center"/>
    </xf>
    <xf numFmtId="170" fontId="9" fillId="2" borderId="4" xfId="10" applyNumberFormat="1" applyFont="1" applyFill="1" applyBorder="1" applyAlignment="1">
      <alignment horizontal="center" vertical="center"/>
    </xf>
    <xf numFmtId="0" fontId="4" fillId="2" borderId="27" xfId="11" applyFont="1" applyFill="1" applyBorder="1" applyAlignment="1">
      <alignment vertical="center"/>
    </xf>
    <xf numFmtId="0" fontId="4" fillId="2" borderId="47" xfId="11" applyFont="1" applyFill="1" applyBorder="1" applyAlignment="1">
      <alignment vertical="center"/>
    </xf>
    <xf numFmtId="0" fontId="3" fillId="2" borderId="1" xfId="11" applyFont="1" applyFill="1" applyBorder="1" applyAlignment="1">
      <alignment horizontal="left"/>
    </xf>
    <xf numFmtId="0" fontId="3" fillId="2" borderId="2" xfId="11" applyFont="1" applyFill="1" applyBorder="1" applyAlignment="1">
      <alignment horizontal="left"/>
    </xf>
    <xf numFmtId="166" fontId="3" fillId="2" borderId="5" xfId="11" applyNumberFormat="1" applyFont="1" applyFill="1" applyBorder="1" applyAlignment="1">
      <alignment horizontal="center" vertical="center"/>
    </xf>
    <xf numFmtId="0" fontId="7" fillId="2" borderId="6" xfId="3" applyFont="1" applyFill="1" applyBorder="1" applyAlignment="1">
      <alignment horizontal="left" vertical="center" wrapText="1"/>
    </xf>
    <xf numFmtId="0" fontId="7" fillId="2" borderId="7" xfId="3" applyFont="1" applyFill="1" applyBorder="1" applyAlignment="1">
      <alignment horizontal="left" vertical="center" wrapText="1"/>
    </xf>
    <xf numFmtId="0" fontId="7" fillId="2" borderId="8" xfId="3" applyFont="1" applyFill="1" applyBorder="1" applyAlignment="1">
      <alignment horizontal="left" vertical="center" wrapText="1"/>
    </xf>
    <xf numFmtId="0" fontId="8" fillId="2" borderId="9" xfId="4" applyFont="1" applyFill="1" applyBorder="1" applyAlignment="1">
      <alignment horizontal="center" vertical="center"/>
    </xf>
    <xf numFmtId="0" fontId="8" fillId="2" borderId="15" xfId="4" applyFont="1" applyFill="1" applyBorder="1" applyAlignment="1">
      <alignment horizontal="center" vertical="center"/>
    </xf>
    <xf numFmtId="0" fontId="8" fillId="2" borderId="24" xfId="4" applyFont="1" applyFill="1" applyBorder="1" applyAlignment="1">
      <alignment horizontal="center" vertical="center"/>
    </xf>
    <xf numFmtId="0" fontId="8" fillId="2" borderId="31" xfId="9" applyFont="1" applyFill="1" applyBorder="1" applyAlignment="1">
      <alignment horizontal="left" vertical="center" wrapText="1"/>
    </xf>
    <xf numFmtId="0" fontId="8" fillId="2" borderId="32" xfId="9" applyFont="1" applyFill="1" applyBorder="1" applyAlignment="1">
      <alignment horizontal="left" vertical="center" wrapText="1"/>
    </xf>
    <xf numFmtId="0" fontId="8" fillId="2" borderId="33" xfId="9" applyFont="1" applyFill="1" applyBorder="1" applyAlignment="1">
      <alignment horizontal="left" vertical="center" wrapText="1"/>
    </xf>
    <xf numFmtId="0" fontId="7" fillId="2" borderId="6" xfId="4" applyFont="1" applyFill="1" applyBorder="1" applyAlignment="1">
      <alignment horizontal="left" vertical="center" wrapText="1"/>
    </xf>
    <xf numFmtId="0" fontId="7" fillId="2" borderId="7" xfId="4" applyFont="1" applyFill="1" applyBorder="1" applyAlignment="1">
      <alignment horizontal="left" vertical="center" wrapText="1"/>
    </xf>
    <xf numFmtId="0" fontId="7" fillId="2" borderId="8" xfId="4" applyFont="1" applyFill="1" applyBorder="1" applyAlignment="1">
      <alignment horizontal="left" vertical="center" wrapText="1"/>
    </xf>
    <xf numFmtId="0" fontId="7" fillId="2" borderId="18" xfId="4" applyFont="1" applyFill="1" applyBorder="1" applyAlignment="1">
      <alignment horizontal="left" vertical="center" wrapText="1"/>
    </xf>
    <xf numFmtId="0" fontId="7" fillId="2" borderId="19" xfId="4" applyFont="1" applyFill="1" applyBorder="1" applyAlignment="1">
      <alignment horizontal="left" vertical="center" wrapText="1"/>
    </xf>
    <xf numFmtId="0" fontId="7" fillId="2" borderId="20" xfId="4" applyFont="1" applyFill="1" applyBorder="1" applyAlignment="1">
      <alignment horizontal="left" vertical="center" wrapText="1"/>
    </xf>
    <xf numFmtId="0" fontId="7" fillId="2" borderId="27" xfId="4" applyFont="1" applyFill="1" applyBorder="1" applyAlignment="1">
      <alignment horizontal="left" vertical="center" wrapText="1"/>
    </xf>
    <xf numFmtId="0" fontId="7" fillId="2" borderId="28" xfId="4" applyFont="1" applyFill="1" applyBorder="1" applyAlignment="1">
      <alignment horizontal="left" vertical="center" wrapText="1"/>
    </xf>
    <xf numFmtId="0" fontId="7" fillId="2" borderId="29" xfId="4" applyFont="1" applyFill="1" applyBorder="1" applyAlignment="1">
      <alignment horizontal="left" vertical="center" wrapText="1"/>
    </xf>
  </cellXfs>
  <cellStyles count="12">
    <cellStyle name="Normal" xfId="0" builtinId="0"/>
    <cellStyle name="Normal 73" xfId="2"/>
    <cellStyle name="Normal 74" xfId="7"/>
    <cellStyle name="Normal 75" xfId="8"/>
    <cellStyle name="Normal 76" xfId="10"/>
    <cellStyle name="Normal 78" xfId="3"/>
    <cellStyle name="Normal 79" xfId="5"/>
    <cellStyle name="Normal 80" xfId="9"/>
    <cellStyle name="Normal 81" xfId="1"/>
    <cellStyle name="Normal 83" xfId="4"/>
    <cellStyle name="Normal 84" xfId="6"/>
    <cellStyle name="Normal 85" xf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57150</xdr:colOff>
      <xdr:row>0</xdr:row>
      <xdr:rowOff>85725</xdr:rowOff>
    </xdr:from>
    <xdr:to>
      <xdr:col>3</xdr:col>
      <xdr:colOff>314326</xdr:colOff>
      <xdr:row>1</xdr:row>
      <xdr:rowOff>0</xdr:rowOff>
    </xdr:to>
    <xdr:pic>
      <xdr:nvPicPr>
        <xdr:cNvPr id="2" name="270 Imagen">
          <a:extLst>
            <a:ext uri="{FF2B5EF4-FFF2-40B4-BE49-F238E27FC236}">
              <a16:creationId xmlns:a16="http://schemas.microsoft.com/office/drawing/2014/main" xmlns="" id="{00000000-0008-0000-0100-0000D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16083550"/>
          <a:ext cx="1095376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57150</xdr:colOff>
      <xdr:row>0</xdr:row>
      <xdr:rowOff>85725</xdr:rowOff>
    </xdr:from>
    <xdr:to>
      <xdr:col>14</xdr:col>
      <xdr:colOff>314326</xdr:colOff>
      <xdr:row>1</xdr:row>
      <xdr:rowOff>0</xdr:rowOff>
    </xdr:to>
    <xdr:pic>
      <xdr:nvPicPr>
        <xdr:cNvPr id="3" name="271 Imagen">
          <a:extLst>
            <a:ext uri="{FF2B5EF4-FFF2-40B4-BE49-F238E27FC236}">
              <a16:creationId xmlns:a16="http://schemas.microsoft.com/office/drawing/2014/main" xmlns="" id="{00000000-0008-0000-0100-0000D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77400" y="516083550"/>
          <a:ext cx="1095376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0</xdr:row>
      <xdr:rowOff>85725</xdr:rowOff>
    </xdr:from>
    <xdr:to>
      <xdr:col>3</xdr:col>
      <xdr:colOff>314326</xdr:colOff>
      <xdr:row>1</xdr:row>
      <xdr:rowOff>0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xmlns="" id="{00000000-0008-0000-0100-0000D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16083550"/>
          <a:ext cx="1095376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0</xdr:row>
      <xdr:rowOff>85725</xdr:rowOff>
    </xdr:from>
    <xdr:to>
      <xdr:col>3</xdr:col>
      <xdr:colOff>314326</xdr:colOff>
      <xdr:row>1</xdr:row>
      <xdr:rowOff>0</xdr:rowOff>
    </xdr:to>
    <xdr:pic>
      <xdr:nvPicPr>
        <xdr:cNvPr id="5" name="5 Imagen">
          <a:extLst>
            <a:ext uri="{FF2B5EF4-FFF2-40B4-BE49-F238E27FC236}">
              <a16:creationId xmlns:a16="http://schemas.microsoft.com/office/drawing/2014/main" xmlns="" id="{00000000-0008-0000-0100-0000D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16083550"/>
          <a:ext cx="1095376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0</xdr:row>
      <xdr:rowOff>85725</xdr:rowOff>
    </xdr:from>
    <xdr:to>
      <xdr:col>3</xdr:col>
      <xdr:colOff>314326</xdr:colOff>
      <xdr:row>1</xdr:row>
      <xdr:rowOff>0</xdr:rowOff>
    </xdr:to>
    <xdr:pic>
      <xdr:nvPicPr>
        <xdr:cNvPr id="6" name="5 Imagen">
          <a:extLst>
            <a:ext uri="{FF2B5EF4-FFF2-40B4-BE49-F238E27FC236}">
              <a16:creationId xmlns:a16="http://schemas.microsoft.com/office/drawing/2014/main" xmlns="" id="{00000000-0008-0000-0100-0000D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16083550"/>
          <a:ext cx="1095376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0</xdr:row>
      <xdr:rowOff>85725</xdr:rowOff>
    </xdr:from>
    <xdr:to>
      <xdr:col>3</xdr:col>
      <xdr:colOff>314326</xdr:colOff>
      <xdr:row>1</xdr:row>
      <xdr:rowOff>0</xdr:rowOff>
    </xdr:to>
    <xdr:pic>
      <xdr:nvPicPr>
        <xdr:cNvPr id="7" name="8 Imagen">
          <a:extLst>
            <a:ext uri="{FF2B5EF4-FFF2-40B4-BE49-F238E27FC236}">
              <a16:creationId xmlns:a16="http://schemas.microsoft.com/office/drawing/2014/main" xmlns="" id="{00000000-0008-0000-0100-0000D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16083550"/>
          <a:ext cx="1095376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0</xdr:row>
      <xdr:rowOff>85725</xdr:rowOff>
    </xdr:from>
    <xdr:to>
      <xdr:col>3</xdr:col>
      <xdr:colOff>314326</xdr:colOff>
      <xdr:row>1</xdr:row>
      <xdr:rowOff>0</xdr:rowOff>
    </xdr:to>
    <xdr:pic>
      <xdr:nvPicPr>
        <xdr:cNvPr id="8" name="13 Imagen">
          <a:extLst>
            <a:ext uri="{FF2B5EF4-FFF2-40B4-BE49-F238E27FC236}">
              <a16:creationId xmlns:a16="http://schemas.microsoft.com/office/drawing/2014/main" xmlns="" id="{00000000-0008-0000-0100-0000D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16083550"/>
          <a:ext cx="1095376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0</xdr:row>
      <xdr:rowOff>85725</xdr:rowOff>
    </xdr:from>
    <xdr:to>
      <xdr:col>3</xdr:col>
      <xdr:colOff>314326</xdr:colOff>
      <xdr:row>1</xdr:row>
      <xdr:rowOff>0</xdr:rowOff>
    </xdr:to>
    <xdr:pic>
      <xdr:nvPicPr>
        <xdr:cNvPr id="9" name="19 Imagen">
          <a:extLst>
            <a:ext uri="{FF2B5EF4-FFF2-40B4-BE49-F238E27FC236}">
              <a16:creationId xmlns:a16="http://schemas.microsoft.com/office/drawing/2014/main" xmlns="" id="{00000000-0008-0000-0100-0000E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16083550"/>
          <a:ext cx="1095376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0</xdr:row>
      <xdr:rowOff>85725</xdr:rowOff>
    </xdr:from>
    <xdr:to>
      <xdr:col>3</xdr:col>
      <xdr:colOff>314326</xdr:colOff>
      <xdr:row>1</xdr:row>
      <xdr:rowOff>0</xdr:rowOff>
    </xdr:to>
    <xdr:pic>
      <xdr:nvPicPr>
        <xdr:cNvPr id="10" name="26 Imagen">
          <a:extLst>
            <a:ext uri="{FF2B5EF4-FFF2-40B4-BE49-F238E27FC236}">
              <a16:creationId xmlns:a16="http://schemas.microsoft.com/office/drawing/2014/main" xmlns="" id="{00000000-0008-0000-0100-0000E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16083550"/>
          <a:ext cx="1095376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0</xdr:row>
      <xdr:rowOff>85725</xdr:rowOff>
    </xdr:from>
    <xdr:to>
      <xdr:col>3</xdr:col>
      <xdr:colOff>314326</xdr:colOff>
      <xdr:row>1</xdr:row>
      <xdr:rowOff>0</xdr:rowOff>
    </xdr:to>
    <xdr:pic>
      <xdr:nvPicPr>
        <xdr:cNvPr id="11" name="34 Imagen">
          <a:extLst>
            <a:ext uri="{FF2B5EF4-FFF2-40B4-BE49-F238E27FC236}">
              <a16:creationId xmlns:a16="http://schemas.microsoft.com/office/drawing/2014/main" xmlns="" id="{00000000-0008-0000-0100-0000E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16083550"/>
          <a:ext cx="1095376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0</xdr:row>
      <xdr:rowOff>85725</xdr:rowOff>
    </xdr:from>
    <xdr:to>
      <xdr:col>3</xdr:col>
      <xdr:colOff>314326</xdr:colOff>
      <xdr:row>1</xdr:row>
      <xdr:rowOff>0</xdr:rowOff>
    </xdr:to>
    <xdr:pic>
      <xdr:nvPicPr>
        <xdr:cNvPr id="12" name="43 Imagen">
          <a:extLst>
            <a:ext uri="{FF2B5EF4-FFF2-40B4-BE49-F238E27FC236}">
              <a16:creationId xmlns:a16="http://schemas.microsoft.com/office/drawing/2014/main" xmlns="" id="{00000000-0008-0000-0100-0000E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16083550"/>
          <a:ext cx="1095376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0</xdr:row>
      <xdr:rowOff>85725</xdr:rowOff>
    </xdr:from>
    <xdr:to>
      <xdr:col>3</xdr:col>
      <xdr:colOff>314326</xdr:colOff>
      <xdr:row>1</xdr:row>
      <xdr:rowOff>0</xdr:rowOff>
    </xdr:to>
    <xdr:pic>
      <xdr:nvPicPr>
        <xdr:cNvPr id="13" name="53 Imagen">
          <a:extLst>
            <a:ext uri="{FF2B5EF4-FFF2-40B4-BE49-F238E27FC236}">
              <a16:creationId xmlns:a16="http://schemas.microsoft.com/office/drawing/2014/main" xmlns="" id="{00000000-0008-0000-0100-0000E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16083550"/>
          <a:ext cx="1095376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0</xdr:row>
      <xdr:rowOff>85725</xdr:rowOff>
    </xdr:from>
    <xdr:to>
      <xdr:col>3</xdr:col>
      <xdr:colOff>314326</xdr:colOff>
      <xdr:row>1</xdr:row>
      <xdr:rowOff>0</xdr:rowOff>
    </xdr:to>
    <xdr:pic>
      <xdr:nvPicPr>
        <xdr:cNvPr id="14" name="64 Imagen">
          <a:extLst>
            <a:ext uri="{FF2B5EF4-FFF2-40B4-BE49-F238E27FC236}">
              <a16:creationId xmlns:a16="http://schemas.microsoft.com/office/drawing/2014/main" xmlns="" id="{00000000-0008-0000-0100-0000E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16083550"/>
          <a:ext cx="1095376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0</xdr:row>
      <xdr:rowOff>85725</xdr:rowOff>
    </xdr:from>
    <xdr:to>
      <xdr:col>3</xdr:col>
      <xdr:colOff>314326</xdr:colOff>
      <xdr:row>1</xdr:row>
      <xdr:rowOff>0</xdr:rowOff>
    </xdr:to>
    <xdr:pic>
      <xdr:nvPicPr>
        <xdr:cNvPr id="15" name="76 Imagen">
          <a:extLst>
            <a:ext uri="{FF2B5EF4-FFF2-40B4-BE49-F238E27FC236}">
              <a16:creationId xmlns:a16="http://schemas.microsoft.com/office/drawing/2014/main" xmlns="" id="{00000000-0008-0000-0100-0000E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16083550"/>
          <a:ext cx="1095376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0</xdr:row>
      <xdr:rowOff>85725</xdr:rowOff>
    </xdr:from>
    <xdr:to>
      <xdr:col>3</xdr:col>
      <xdr:colOff>314326</xdr:colOff>
      <xdr:row>1</xdr:row>
      <xdr:rowOff>0</xdr:rowOff>
    </xdr:to>
    <xdr:pic>
      <xdr:nvPicPr>
        <xdr:cNvPr id="16" name="89 Imagen">
          <a:extLst>
            <a:ext uri="{FF2B5EF4-FFF2-40B4-BE49-F238E27FC236}">
              <a16:creationId xmlns:a16="http://schemas.microsoft.com/office/drawing/2014/main" xmlns="" id="{00000000-0008-0000-0100-0000E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16083550"/>
          <a:ext cx="1095376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0</xdr:row>
      <xdr:rowOff>85725</xdr:rowOff>
    </xdr:from>
    <xdr:to>
      <xdr:col>3</xdr:col>
      <xdr:colOff>314326</xdr:colOff>
      <xdr:row>1</xdr:row>
      <xdr:rowOff>0</xdr:rowOff>
    </xdr:to>
    <xdr:pic>
      <xdr:nvPicPr>
        <xdr:cNvPr id="17" name="103 Imagen">
          <a:extLst>
            <a:ext uri="{FF2B5EF4-FFF2-40B4-BE49-F238E27FC236}">
              <a16:creationId xmlns:a16="http://schemas.microsoft.com/office/drawing/2014/main" xmlns="" id="{00000000-0008-0000-0100-0000E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16083550"/>
          <a:ext cx="1095376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0</xdr:row>
      <xdr:rowOff>85725</xdr:rowOff>
    </xdr:from>
    <xdr:to>
      <xdr:col>3</xdr:col>
      <xdr:colOff>314326</xdr:colOff>
      <xdr:row>1</xdr:row>
      <xdr:rowOff>0</xdr:rowOff>
    </xdr:to>
    <xdr:pic>
      <xdr:nvPicPr>
        <xdr:cNvPr id="18" name="118 Imagen">
          <a:extLst>
            <a:ext uri="{FF2B5EF4-FFF2-40B4-BE49-F238E27FC236}">
              <a16:creationId xmlns:a16="http://schemas.microsoft.com/office/drawing/2014/main" xmlns="" id="{00000000-0008-0000-0100-0000E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16083550"/>
          <a:ext cx="1095376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78</xdr:row>
      <xdr:rowOff>85725</xdr:rowOff>
    </xdr:from>
    <xdr:to>
      <xdr:col>3</xdr:col>
      <xdr:colOff>314326</xdr:colOff>
      <xdr:row>79</xdr:row>
      <xdr:rowOff>28575</xdr:rowOff>
    </xdr:to>
    <xdr:pic>
      <xdr:nvPicPr>
        <xdr:cNvPr id="19" name="270 Imagen">
          <a:extLst>
            <a:ext uri="{FF2B5EF4-FFF2-40B4-BE49-F238E27FC236}">
              <a16:creationId xmlns:a16="http://schemas.microsoft.com/office/drawing/2014/main" xmlns="" id="{00000000-0008-0000-0100-0000EA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30980650"/>
          <a:ext cx="1095376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57150</xdr:colOff>
      <xdr:row>78</xdr:row>
      <xdr:rowOff>85725</xdr:rowOff>
    </xdr:from>
    <xdr:to>
      <xdr:col>14</xdr:col>
      <xdr:colOff>314326</xdr:colOff>
      <xdr:row>79</xdr:row>
      <xdr:rowOff>28575</xdr:rowOff>
    </xdr:to>
    <xdr:pic>
      <xdr:nvPicPr>
        <xdr:cNvPr id="20" name="271 Imagen">
          <a:extLst>
            <a:ext uri="{FF2B5EF4-FFF2-40B4-BE49-F238E27FC236}">
              <a16:creationId xmlns:a16="http://schemas.microsoft.com/office/drawing/2014/main" xmlns="" id="{00000000-0008-0000-0100-0000EB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77400" y="530980650"/>
          <a:ext cx="1095376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78</xdr:row>
      <xdr:rowOff>85725</xdr:rowOff>
    </xdr:from>
    <xdr:to>
      <xdr:col>3</xdr:col>
      <xdr:colOff>314326</xdr:colOff>
      <xdr:row>79</xdr:row>
      <xdr:rowOff>28575</xdr:rowOff>
    </xdr:to>
    <xdr:pic>
      <xdr:nvPicPr>
        <xdr:cNvPr id="21" name="3 Imagen">
          <a:extLst>
            <a:ext uri="{FF2B5EF4-FFF2-40B4-BE49-F238E27FC236}">
              <a16:creationId xmlns:a16="http://schemas.microsoft.com/office/drawing/2014/main" xmlns="" id="{00000000-0008-0000-0100-0000E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30980650"/>
          <a:ext cx="1095376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78</xdr:row>
      <xdr:rowOff>85725</xdr:rowOff>
    </xdr:from>
    <xdr:to>
      <xdr:col>3</xdr:col>
      <xdr:colOff>314326</xdr:colOff>
      <xdr:row>79</xdr:row>
      <xdr:rowOff>28575</xdr:rowOff>
    </xdr:to>
    <xdr:pic>
      <xdr:nvPicPr>
        <xdr:cNvPr id="22" name="5 Imagen">
          <a:extLst>
            <a:ext uri="{FF2B5EF4-FFF2-40B4-BE49-F238E27FC236}">
              <a16:creationId xmlns:a16="http://schemas.microsoft.com/office/drawing/2014/main" xmlns="" id="{00000000-0008-0000-0100-0000E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30980650"/>
          <a:ext cx="1095376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78</xdr:row>
      <xdr:rowOff>85725</xdr:rowOff>
    </xdr:from>
    <xdr:to>
      <xdr:col>3</xdr:col>
      <xdr:colOff>314326</xdr:colOff>
      <xdr:row>79</xdr:row>
      <xdr:rowOff>28575</xdr:rowOff>
    </xdr:to>
    <xdr:pic>
      <xdr:nvPicPr>
        <xdr:cNvPr id="23" name="5 Imagen">
          <a:extLst>
            <a:ext uri="{FF2B5EF4-FFF2-40B4-BE49-F238E27FC236}">
              <a16:creationId xmlns:a16="http://schemas.microsoft.com/office/drawing/2014/main" xmlns="" id="{00000000-0008-0000-0100-0000E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30980650"/>
          <a:ext cx="1095376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78</xdr:row>
      <xdr:rowOff>85725</xdr:rowOff>
    </xdr:from>
    <xdr:to>
      <xdr:col>3</xdr:col>
      <xdr:colOff>314326</xdr:colOff>
      <xdr:row>79</xdr:row>
      <xdr:rowOff>28575</xdr:rowOff>
    </xdr:to>
    <xdr:pic>
      <xdr:nvPicPr>
        <xdr:cNvPr id="24" name="8 Imagen">
          <a:extLst>
            <a:ext uri="{FF2B5EF4-FFF2-40B4-BE49-F238E27FC236}">
              <a16:creationId xmlns:a16="http://schemas.microsoft.com/office/drawing/2014/main" xmlns="" id="{00000000-0008-0000-0100-0000E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30980650"/>
          <a:ext cx="1095376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78</xdr:row>
      <xdr:rowOff>85725</xdr:rowOff>
    </xdr:from>
    <xdr:to>
      <xdr:col>3</xdr:col>
      <xdr:colOff>314326</xdr:colOff>
      <xdr:row>79</xdr:row>
      <xdr:rowOff>28575</xdr:rowOff>
    </xdr:to>
    <xdr:pic>
      <xdr:nvPicPr>
        <xdr:cNvPr id="25" name="13 Imagen">
          <a:extLst>
            <a:ext uri="{FF2B5EF4-FFF2-40B4-BE49-F238E27FC236}">
              <a16:creationId xmlns:a16="http://schemas.microsoft.com/office/drawing/2014/main" xmlns="" id="{00000000-0008-0000-0100-0000F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30980650"/>
          <a:ext cx="1095376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78</xdr:row>
      <xdr:rowOff>85725</xdr:rowOff>
    </xdr:from>
    <xdr:to>
      <xdr:col>3</xdr:col>
      <xdr:colOff>314326</xdr:colOff>
      <xdr:row>79</xdr:row>
      <xdr:rowOff>28575</xdr:rowOff>
    </xdr:to>
    <xdr:pic>
      <xdr:nvPicPr>
        <xdr:cNvPr id="26" name="19 Imagen">
          <a:extLst>
            <a:ext uri="{FF2B5EF4-FFF2-40B4-BE49-F238E27FC236}">
              <a16:creationId xmlns:a16="http://schemas.microsoft.com/office/drawing/2014/main" xmlns="" id="{00000000-0008-0000-0100-0000F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30980650"/>
          <a:ext cx="1095376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78</xdr:row>
      <xdr:rowOff>85725</xdr:rowOff>
    </xdr:from>
    <xdr:to>
      <xdr:col>3</xdr:col>
      <xdr:colOff>314326</xdr:colOff>
      <xdr:row>79</xdr:row>
      <xdr:rowOff>28575</xdr:rowOff>
    </xdr:to>
    <xdr:pic>
      <xdr:nvPicPr>
        <xdr:cNvPr id="27" name="26 Imagen">
          <a:extLst>
            <a:ext uri="{FF2B5EF4-FFF2-40B4-BE49-F238E27FC236}">
              <a16:creationId xmlns:a16="http://schemas.microsoft.com/office/drawing/2014/main" xmlns="" id="{00000000-0008-0000-0100-0000F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30980650"/>
          <a:ext cx="1095376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78</xdr:row>
      <xdr:rowOff>85725</xdr:rowOff>
    </xdr:from>
    <xdr:to>
      <xdr:col>3</xdr:col>
      <xdr:colOff>314326</xdr:colOff>
      <xdr:row>79</xdr:row>
      <xdr:rowOff>28575</xdr:rowOff>
    </xdr:to>
    <xdr:pic>
      <xdr:nvPicPr>
        <xdr:cNvPr id="28" name="34 Imagen">
          <a:extLst>
            <a:ext uri="{FF2B5EF4-FFF2-40B4-BE49-F238E27FC236}">
              <a16:creationId xmlns:a16="http://schemas.microsoft.com/office/drawing/2014/main" xmlns="" id="{00000000-0008-0000-0100-0000F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30980650"/>
          <a:ext cx="1095376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78</xdr:row>
      <xdr:rowOff>85725</xdr:rowOff>
    </xdr:from>
    <xdr:to>
      <xdr:col>3</xdr:col>
      <xdr:colOff>314326</xdr:colOff>
      <xdr:row>79</xdr:row>
      <xdr:rowOff>28575</xdr:rowOff>
    </xdr:to>
    <xdr:pic>
      <xdr:nvPicPr>
        <xdr:cNvPr id="29" name="43 Imagen">
          <a:extLst>
            <a:ext uri="{FF2B5EF4-FFF2-40B4-BE49-F238E27FC236}">
              <a16:creationId xmlns:a16="http://schemas.microsoft.com/office/drawing/2014/main" xmlns="" id="{00000000-0008-0000-0100-0000F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30980650"/>
          <a:ext cx="1095376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78</xdr:row>
      <xdr:rowOff>85725</xdr:rowOff>
    </xdr:from>
    <xdr:to>
      <xdr:col>3</xdr:col>
      <xdr:colOff>314326</xdr:colOff>
      <xdr:row>79</xdr:row>
      <xdr:rowOff>28575</xdr:rowOff>
    </xdr:to>
    <xdr:pic>
      <xdr:nvPicPr>
        <xdr:cNvPr id="30" name="53 Imagen">
          <a:extLst>
            <a:ext uri="{FF2B5EF4-FFF2-40B4-BE49-F238E27FC236}">
              <a16:creationId xmlns:a16="http://schemas.microsoft.com/office/drawing/2014/main" xmlns="" id="{00000000-0008-0000-0100-0000F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30980650"/>
          <a:ext cx="1095376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78</xdr:row>
      <xdr:rowOff>85725</xdr:rowOff>
    </xdr:from>
    <xdr:to>
      <xdr:col>3</xdr:col>
      <xdr:colOff>314326</xdr:colOff>
      <xdr:row>79</xdr:row>
      <xdr:rowOff>28575</xdr:rowOff>
    </xdr:to>
    <xdr:pic>
      <xdr:nvPicPr>
        <xdr:cNvPr id="31" name="64 Imagen">
          <a:extLst>
            <a:ext uri="{FF2B5EF4-FFF2-40B4-BE49-F238E27FC236}">
              <a16:creationId xmlns:a16="http://schemas.microsoft.com/office/drawing/2014/main" xmlns="" id="{00000000-0008-0000-0100-0000F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30980650"/>
          <a:ext cx="1095376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78</xdr:row>
      <xdr:rowOff>85725</xdr:rowOff>
    </xdr:from>
    <xdr:to>
      <xdr:col>3</xdr:col>
      <xdr:colOff>314326</xdr:colOff>
      <xdr:row>79</xdr:row>
      <xdr:rowOff>28575</xdr:rowOff>
    </xdr:to>
    <xdr:pic>
      <xdr:nvPicPr>
        <xdr:cNvPr id="32" name="76 Imagen">
          <a:extLst>
            <a:ext uri="{FF2B5EF4-FFF2-40B4-BE49-F238E27FC236}">
              <a16:creationId xmlns:a16="http://schemas.microsoft.com/office/drawing/2014/main" xmlns="" id="{00000000-0008-0000-0100-0000F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30980650"/>
          <a:ext cx="1095376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78</xdr:row>
      <xdr:rowOff>85725</xdr:rowOff>
    </xdr:from>
    <xdr:to>
      <xdr:col>3</xdr:col>
      <xdr:colOff>314326</xdr:colOff>
      <xdr:row>79</xdr:row>
      <xdr:rowOff>28575</xdr:rowOff>
    </xdr:to>
    <xdr:pic>
      <xdr:nvPicPr>
        <xdr:cNvPr id="33" name="89 Imagen">
          <a:extLst>
            <a:ext uri="{FF2B5EF4-FFF2-40B4-BE49-F238E27FC236}">
              <a16:creationId xmlns:a16="http://schemas.microsoft.com/office/drawing/2014/main" xmlns="" id="{00000000-0008-0000-0100-0000F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30980650"/>
          <a:ext cx="1095376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78</xdr:row>
      <xdr:rowOff>85725</xdr:rowOff>
    </xdr:from>
    <xdr:to>
      <xdr:col>3</xdr:col>
      <xdr:colOff>314326</xdr:colOff>
      <xdr:row>79</xdr:row>
      <xdr:rowOff>28575</xdr:rowOff>
    </xdr:to>
    <xdr:pic>
      <xdr:nvPicPr>
        <xdr:cNvPr id="34" name="103 Imagen">
          <a:extLst>
            <a:ext uri="{FF2B5EF4-FFF2-40B4-BE49-F238E27FC236}">
              <a16:creationId xmlns:a16="http://schemas.microsoft.com/office/drawing/2014/main" xmlns="" id="{00000000-0008-0000-0100-0000F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30980650"/>
          <a:ext cx="1095376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57150</xdr:colOff>
      <xdr:row>78</xdr:row>
      <xdr:rowOff>85725</xdr:rowOff>
    </xdr:from>
    <xdr:to>
      <xdr:col>3</xdr:col>
      <xdr:colOff>314326</xdr:colOff>
      <xdr:row>79</xdr:row>
      <xdr:rowOff>28575</xdr:rowOff>
    </xdr:to>
    <xdr:pic>
      <xdr:nvPicPr>
        <xdr:cNvPr id="35" name="118 Imagen">
          <a:extLst>
            <a:ext uri="{FF2B5EF4-FFF2-40B4-BE49-F238E27FC236}">
              <a16:creationId xmlns:a16="http://schemas.microsoft.com/office/drawing/2014/main" xmlns="" id="{00000000-0008-0000-0100-0000F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30980650"/>
          <a:ext cx="1095376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</xdr:col>
      <xdr:colOff>193221</xdr:colOff>
      <xdr:row>156</xdr:row>
      <xdr:rowOff>99332</xdr:rowOff>
    </xdr:from>
    <xdr:ext cx="1120776" cy="484868"/>
    <xdr:pic>
      <xdr:nvPicPr>
        <xdr:cNvPr id="38" name="1 Imagen">
          <a:extLst>
            <a:ext uri="{FF2B5EF4-FFF2-40B4-BE49-F238E27FC236}">
              <a16:creationId xmlns:a16="http://schemas.microsoft.com/office/drawing/2014/main" xmlns="" id="{289F55C6-C345-49E4-AD4D-879B1E3AE8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221" y="29912582"/>
          <a:ext cx="1120776" cy="4848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13</xdr:col>
      <xdr:colOff>57150</xdr:colOff>
      <xdr:row>156</xdr:row>
      <xdr:rowOff>85725</xdr:rowOff>
    </xdr:from>
    <xdr:ext cx="1120776" cy="523875"/>
    <xdr:pic>
      <xdr:nvPicPr>
        <xdr:cNvPr id="39" name="2 Imagen">
          <a:extLst>
            <a:ext uri="{FF2B5EF4-FFF2-40B4-BE49-F238E27FC236}">
              <a16:creationId xmlns:a16="http://schemas.microsoft.com/office/drawing/2014/main" xmlns="" id="{A3B5ADE2-E979-430F-8ACE-9578B75B63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25150" y="428777400"/>
          <a:ext cx="1120776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YULEXI~1.LAR\AppData\Local\Temp\Rar$DIa17632.31387\ACTUALIZADO%20PRESUPUESTO%2025%20feb%202026%20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JP"/>
      <sheetName val="APUS 2026 Sur"/>
      <sheetName val="APUS 2026 Norte"/>
      <sheetName val="Hoja1"/>
      <sheetName val="DESAGREGACION TECNOLOGICA"/>
      <sheetName val="PRESUP. DESAGRE"/>
      <sheetName val="Norte.MO"/>
      <sheetName val="BASE"/>
      <sheetName val="1.PRESUPUESTO"/>
      <sheetName val="3.CRONOGRAMA"/>
      <sheetName val="EQUIPO"/>
      <sheetName val="MATERIAL"/>
      <sheetName val="SUELDOS"/>
      <sheetName val="APUs 001-104"/>
      <sheetName val="CRON"/>
      <sheetName val="Datos"/>
      <sheetName val="2.VAE"/>
      <sheetName val="APUs 105-134"/>
      <sheetName val="APUs 135-193"/>
      <sheetName val="APUs 194-290"/>
      <sheetName val="APUs 291-303"/>
      <sheetName val="APUs 304-330"/>
      <sheetName val="APUs 331-433"/>
      <sheetName val="APUs 434-463"/>
      <sheetName val="APUs 464-522 "/>
      <sheetName val="523-602"/>
      <sheetName val="APUs 603-615"/>
      <sheetName val="APUs 616-642"/>
    </sheetNames>
    <sheetDataSet>
      <sheetData sheetId="0" refreshError="1">
        <row r="7">
          <cell r="B7">
            <v>1</v>
          </cell>
          <cell r="C7" t="str">
            <v>DESBROCE, LIMPIEZA Y DESALOJO</v>
          </cell>
          <cell r="D7" t="str">
            <v>m2</v>
          </cell>
          <cell r="E7">
            <v>1032.8699999999999</v>
          </cell>
          <cell r="F7">
            <v>0.39</v>
          </cell>
          <cell r="G7">
            <v>402.8193</v>
          </cell>
        </row>
        <row r="8">
          <cell r="B8">
            <v>2</v>
          </cell>
          <cell r="C8" t="str">
            <v>TRAZADO Y NIVELACIÓN</v>
          </cell>
          <cell r="D8" t="str">
            <v>m2</v>
          </cell>
          <cell r="E8">
            <v>3900.32</v>
          </cell>
          <cell r="F8">
            <v>1.38</v>
          </cell>
          <cell r="G8">
            <v>5382.4416000000001</v>
          </cell>
        </row>
        <row r="9">
          <cell r="B9">
            <v>3</v>
          </cell>
          <cell r="C9" t="str">
            <v>PUENTES PEATONALES DE MADERA, PROVISIONALES</v>
          </cell>
          <cell r="D9" t="str">
            <v>u</v>
          </cell>
          <cell r="E9">
            <v>4</v>
          </cell>
          <cell r="F9">
            <v>58.4</v>
          </cell>
          <cell r="G9">
            <v>233.6</v>
          </cell>
        </row>
        <row r="10">
          <cell r="B10">
            <v>4</v>
          </cell>
          <cell r="C10" t="str">
            <v>DESMONTAJE Y TRASLADO A BODEGA MUNICIPAL: POSTE DE SEÑALIZACIÓN</v>
          </cell>
          <cell r="D10" t="str">
            <v>u</v>
          </cell>
          <cell r="E10">
            <v>2</v>
          </cell>
          <cell r="F10">
            <v>34.090000000000003</v>
          </cell>
          <cell r="G10">
            <v>68.180000000000007</v>
          </cell>
        </row>
        <row r="11">
          <cell r="B11">
            <v>5</v>
          </cell>
          <cell r="C11" t="str">
            <v>PODA TRATAMIENTO FITOSANITARIO, REMOCIÓN Y TRASLADO DE ÁRBOLES A VIVERO MUNICIPAL (INCLUYE DESALOJO)</v>
          </cell>
          <cell r="D11" t="str">
            <v>u</v>
          </cell>
          <cell r="E11">
            <v>5</v>
          </cell>
          <cell r="F11">
            <v>78.94</v>
          </cell>
          <cell r="G11">
            <v>394.7</v>
          </cell>
        </row>
        <row r="12">
          <cell r="B12">
            <v>6</v>
          </cell>
          <cell r="C12" t="str">
            <v>DESMONTAJE DE PLANCHAS PARA CUBIERTAS, INCLUIDA SU ESTRUCTURA SOPORTANTE, ENTREGA DE MATERIAL A PROPIETARIO, DE AMERITAR DESALOJO</v>
          </cell>
          <cell r="D12" t="str">
            <v>m2</v>
          </cell>
          <cell r="E12">
            <v>274.72000000000003</v>
          </cell>
          <cell r="F12">
            <v>6.39</v>
          </cell>
          <cell r="G12">
            <v>1755.4608000000001</v>
          </cell>
        </row>
        <row r="13">
          <cell r="B13">
            <v>7</v>
          </cell>
          <cell r="C13" t="str">
            <v>RETIRO Y TRASLADO DE TAPAS DE HORMIGÓN (PERTENECIENTES A INSTITUCIONES DE SERVICIOS) Y SU POSTERIOR ENTREGA EN BODEGAS MUNICIPALES</v>
          </cell>
          <cell r="D13" t="str">
            <v>u</v>
          </cell>
          <cell r="E13">
            <v>20</v>
          </cell>
          <cell r="F13">
            <v>5.87</v>
          </cell>
          <cell r="G13">
            <v>117.4</v>
          </cell>
        </row>
        <row r="14">
          <cell r="B14">
            <v>8</v>
          </cell>
          <cell r="C14" t="str">
            <v>DESMONTAJE DE EDIFICACIONES, EN CAÑA Y/O MADERA INCLUYE CUBIERTA Y POSTERIOR ENTREGA A PROPIETARIO</v>
          </cell>
          <cell r="D14" t="str">
            <v>m2</v>
          </cell>
          <cell r="E14">
            <v>101.75</v>
          </cell>
          <cell r="F14">
            <v>8.92</v>
          </cell>
          <cell r="G14">
            <v>907.61</v>
          </cell>
        </row>
        <row r="15">
          <cell r="B15">
            <v>9</v>
          </cell>
          <cell r="C15" t="str">
            <v>RETIRO Y TRASLADO DE ADOQUINES DE HORMIGÓN A BODEGA DE OBRA Y POSTERIOR REINSTALACIÓN DE LOS MISMOS, INCLUYE ENTREGA EN BODEGA MUNICIPAL DE MATERIAL SOBRANTE</v>
          </cell>
          <cell r="D15" t="str">
            <v>m2</v>
          </cell>
          <cell r="E15">
            <v>10</v>
          </cell>
          <cell r="F15">
            <v>9.23</v>
          </cell>
          <cell r="G15">
            <v>92.300000000000011</v>
          </cell>
        </row>
        <row r="16">
          <cell r="B16">
            <v>10</v>
          </cell>
          <cell r="C16" t="str">
            <v>PERFILERÍA METÁLICA (CORREAS) PARA SOPORTE DE CUBIERTA</v>
          </cell>
          <cell r="D16" t="str">
            <v>m2</v>
          </cell>
          <cell r="E16">
            <v>274.72000000000003</v>
          </cell>
          <cell r="F16">
            <v>24.28</v>
          </cell>
          <cell r="G16">
            <v>6670.2016000000012</v>
          </cell>
        </row>
        <row r="17">
          <cell r="B17">
            <v>11</v>
          </cell>
          <cell r="C17" t="str">
            <v>CUBIERTA DE PLANCHA METÁLICA CON REVESTIMIENTO DE ALUMINIO Y ZINC E=0.35mm</v>
          </cell>
          <cell r="D17" t="str">
            <v>m2</v>
          </cell>
          <cell r="E17">
            <v>274.72000000000003</v>
          </cell>
          <cell r="F17">
            <v>10.69</v>
          </cell>
          <cell r="G17">
            <v>2936.7568000000001</v>
          </cell>
        </row>
        <row r="18">
          <cell r="B18">
            <v>12</v>
          </cell>
          <cell r="C18" t="str">
            <v>DEMOLICIÓN DE BORDILLO DE HORMIGÓN SIMPLE</v>
          </cell>
          <cell r="D18" t="str">
            <v>m</v>
          </cell>
          <cell r="E18">
            <v>198</v>
          </cell>
          <cell r="F18">
            <v>2.91</v>
          </cell>
          <cell r="G18">
            <v>576.18000000000006</v>
          </cell>
        </row>
        <row r="19">
          <cell r="B19">
            <v>13</v>
          </cell>
          <cell r="C19" t="str">
            <v>CORTE DE PAVIMENTO CON CORTADORA DE HORMIGÓN, INCLUYE DISCO DE DIAMANTE</v>
          </cell>
          <cell r="D19" t="str">
            <v>m</v>
          </cell>
          <cell r="E19">
            <v>30.3</v>
          </cell>
          <cell r="F19">
            <v>2.44</v>
          </cell>
          <cell r="G19">
            <v>73.932000000000002</v>
          </cell>
        </row>
        <row r="20">
          <cell r="B20">
            <v>14</v>
          </cell>
          <cell r="C20" t="str">
            <v>DEMOLICIÓN Y DESALOJO DE PAVIMENTO RÍGIDO HASTA E=0.30m</v>
          </cell>
          <cell r="D20" t="str">
            <v>m2</v>
          </cell>
          <cell r="E20">
            <v>152.5</v>
          </cell>
          <cell r="F20">
            <v>27.93</v>
          </cell>
          <cell r="G20">
            <v>4259.3249999999998</v>
          </cell>
        </row>
        <row r="21">
          <cell r="B21">
            <v>15</v>
          </cell>
          <cell r="C21" t="str">
            <v>PAVIMENTO DE HORMIGÓN MR=4,5MPA, ESPESOR HASTA 0,30m INCLUYE CURADO Y SELLADO DE JUNTAS</v>
          </cell>
          <cell r="D21" t="str">
            <v>m3</v>
          </cell>
          <cell r="E21">
            <v>83</v>
          </cell>
          <cell r="F21">
            <v>220.85</v>
          </cell>
          <cell r="G21">
            <v>18330.55</v>
          </cell>
        </row>
        <row r="22">
          <cell r="B22">
            <v>16</v>
          </cell>
          <cell r="C22" t="str">
            <v>DEMOLICIÓN Y DESALOJO CON MAQUINARIA DE CONTRAPISO DE H SIMPLE EN ACERAS Y SOPORTALES, INCLUYA O NO RECUBRIMIENTOS (HASTA 0.15 m DE ESPESOR TOTAL)</v>
          </cell>
          <cell r="D22" t="str">
            <v>m2</v>
          </cell>
          <cell r="E22">
            <v>526.53</v>
          </cell>
          <cell r="F22">
            <v>4</v>
          </cell>
          <cell r="G22">
            <v>2106.12</v>
          </cell>
        </row>
        <row r="23">
          <cell r="B23">
            <v>17</v>
          </cell>
          <cell r="C23" t="str">
            <v>DEMOLICIÓN Y DESALOJO DE ESTRUCTURAS DE HORMIGÓN SIMPLE, (LOCALIZADAS SOBRE O BAJO LA COTA DE PAVIMENTO)</v>
          </cell>
          <cell r="D23" t="str">
            <v>m3</v>
          </cell>
          <cell r="E23">
            <v>17.149999999999999</v>
          </cell>
          <cell r="F23">
            <v>27.45</v>
          </cell>
          <cell r="G23">
            <v>470.76749999999993</v>
          </cell>
        </row>
        <row r="24">
          <cell r="B24">
            <v>18</v>
          </cell>
          <cell r="C24" t="str">
            <v>APUNTALAMIENTO PROVISIONAL: POSTE DE LUZ, COMUNICACIONES Y ÁRBOLES</v>
          </cell>
          <cell r="D24" t="str">
            <v>u</v>
          </cell>
          <cell r="E24">
            <v>130</v>
          </cell>
          <cell r="F24">
            <v>28.57</v>
          </cell>
          <cell r="G24">
            <v>3714.1</v>
          </cell>
        </row>
        <row r="25">
          <cell r="B25">
            <v>19</v>
          </cell>
          <cell r="C25" t="str">
            <v>EXCAVACIÓN CON EQUIPO SIN CLASIFICAR (NO INCLUYE DESALOJO)</v>
          </cell>
          <cell r="D25" t="str">
            <v>m3</v>
          </cell>
          <cell r="E25">
            <v>1848.83</v>
          </cell>
          <cell r="F25">
            <v>3.09</v>
          </cell>
          <cell r="G25">
            <v>5712.8846999999996</v>
          </cell>
        </row>
        <row r="26">
          <cell r="B26">
            <v>20</v>
          </cell>
          <cell r="C26" t="str">
            <v>EXCAVACIÓN MANUAL SIN CLASIFICAR (NO INCLUYE DESALOJO)</v>
          </cell>
          <cell r="D26" t="str">
            <v>m3</v>
          </cell>
          <cell r="E26">
            <v>143.05000000000001</v>
          </cell>
          <cell r="F26">
            <v>8.75</v>
          </cell>
          <cell r="G26">
            <v>1251.6875</v>
          </cell>
        </row>
        <row r="27">
          <cell r="B27">
            <v>21</v>
          </cell>
          <cell r="C27" t="str">
            <v>RELLENO Y COMPACTACIÓN CON MATERIAL IMPORTADO (EQUIPO PESADO)</v>
          </cell>
          <cell r="D27" t="str">
            <v>m3</v>
          </cell>
          <cell r="E27">
            <v>1549.31</v>
          </cell>
          <cell r="F27">
            <v>12.91</v>
          </cell>
          <cell r="G27">
            <v>20001.592099999998</v>
          </cell>
        </row>
        <row r="28">
          <cell r="B28">
            <v>22</v>
          </cell>
          <cell r="C28" t="str">
            <v>RELLENO Y COMPACTACIÓN CON MATERIAL IMPORTADO (EQUIPO LIVIANO)</v>
          </cell>
          <cell r="D28" t="str">
            <v>m3</v>
          </cell>
          <cell r="E28">
            <v>190.55</v>
          </cell>
          <cell r="F28">
            <v>12.42</v>
          </cell>
          <cell r="G28">
            <v>2366.6310000000003</v>
          </cell>
        </row>
        <row r="29">
          <cell r="B29">
            <v>23</v>
          </cell>
          <cell r="C29" t="str">
            <v>RELLENO Y COMPACTACIÓN CON MATERIAL DEL SITIO (EQUIPO PESADO)</v>
          </cell>
          <cell r="D29" t="str">
            <v>m3</v>
          </cell>
          <cell r="E29">
            <v>60</v>
          </cell>
          <cell r="F29">
            <v>3.18</v>
          </cell>
          <cell r="G29">
            <v>190.8</v>
          </cell>
        </row>
        <row r="30">
          <cell r="B30">
            <v>24</v>
          </cell>
          <cell r="C30" t="str">
            <v>RELLENO Y COMPACTACIÓN CON MATERIAL DEL SITIO (EQUIPO LIVIANO)</v>
          </cell>
          <cell r="D30" t="str">
            <v>m3</v>
          </cell>
          <cell r="E30">
            <v>80</v>
          </cell>
          <cell r="F30">
            <v>4.93</v>
          </cell>
          <cell r="G30">
            <v>394.4</v>
          </cell>
        </row>
        <row r="31">
          <cell r="B31">
            <v>25</v>
          </cell>
          <cell r="C31" t="str">
            <v>MATERIAL BASE CLASE 1, INCLUYE COMPACTACIÓN Y TRANSPORTE</v>
          </cell>
          <cell r="D31" t="str">
            <v>m3</v>
          </cell>
          <cell r="E31">
            <v>19.5</v>
          </cell>
          <cell r="F31">
            <v>26.04</v>
          </cell>
          <cell r="G31">
            <v>507.78</v>
          </cell>
        </row>
        <row r="32">
          <cell r="B32">
            <v>26</v>
          </cell>
          <cell r="C32" t="str">
            <v>DESALOJO</v>
          </cell>
          <cell r="D32" t="str">
            <v>m3</v>
          </cell>
          <cell r="E32">
            <v>2428.6999999999998</v>
          </cell>
          <cell r="F32">
            <v>3.87</v>
          </cell>
          <cell r="G32">
            <v>9399.0689999999995</v>
          </cell>
        </row>
        <row r="33">
          <cell r="B33">
            <v>27</v>
          </cell>
          <cell r="C33" t="str">
            <v>BOMBEO (UNA UNIDAD DE BOMBA) HASTA 6plg - 8 (OCHO) HORAS DE BOMBEO CONTINUO</v>
          </cell>
          <cell r="D33" t="str">
            <v>u</v>
          </cell>
          <cell r="E33">
            <v>80</v>
          </cell>
          <cell r="F33">
            <v>48.95</v>
          </cell>
          <cell r="G33">
            <v>3916</v>
          </cell>
        </row>
        <row r="34">
          <cell r="B34">
            <v>28</v>
          </cell>
          <cell r="C34" t="str">
            <v>CONTRAPISO HORMIGÓN SIMPLE F'C = 210 Kg/cm2, E= 0.10 m (DE REQUERIR JUNTA SE IMPLEMENTARÁ CADA 3.00m)</v>
          </cell>
          <cell r="D34" t="str">
            <v>m2</v>
          </cell>
          <cell r="E34">
            <v>705.8</v>
          </cell>
          <cell r="F34">
            <v>20.59</v>
          </cell>
          <cell r="G34">
            <v>14532.421999999999</v>
          </cell>
        </row>
        <row r="35">
          <cell r="B35">
            <v>29</v>
          </cell>
          <cell r="C35" t="str">
            <v>PARED DE BLOQUE PESADO DE HORMIGÓN 9x19x39 cm</v>
          </cell>
          <cell r="D35" t="str">
            <v>m2</v>
          </cell>
          <cell r="E35">
            <v>800.7</v>
          </cell>
          <cell r="F35">
            <v>18.149999999999999</v>
          </cell>
          <cell r="G35">
            <v>14532.705</v>
          </cell>
        </row>
        <row r="36">
          <cell r="B36">
            <v>30</v>
          </cell>
          <cell r="C36" t="str">
            <v>PARED DE BLOQUE PESADO DE HORMIGÓN 24x19x39 cm</v>
          </cell>
          <cell r="D36" t="str">
            <v>m2</v>
          </cell>
          <cell r="E36">
            <v>33.479999999999997</v>
          </cell>
          <cell r="F36">
            <v>22.98</v>
          </cell>
          <cell r="G36">
            <v>769.3703999999999</v>
          </cell>
        </row>
        <row r="37">
          <cell r="B37">
            <v>31</v>
          </cell>
          <cell r="C37" t="str">
            <v>ENLUCIDO EXTERIOR - INTERIOR (INCLUYE CORTA GOTAS, FILOS Y CUADRADA DE BOQUETES)</v>
          </cell>
          <cell r="D37" t="str">
            <v>m2</v>
          </cell>
          <cell r="E37">
            <v>1645.2</v>
          </cell>
          <cell r="F37">
            <v>10.54</v>
          </cell>
          <cell r="G37">
            <v>17340.407999999999</v>
          </cell>
        </row>
        <row r="38">
          <cell r="B38">
            <v>32</v>
          </cell>
          <cell r="C38" t="str">
            <v>ENLUCIDO VERTICAL PARA MURO EXTERIOR</v>
          </cell>
          <cell r="D38" t="str">
            <v>m2</v>
          </cell>
          <cell r="E38">
            <v>493.37</v>
          </cell>
          <cell r="F38">
            <v>18.02</v>
          </cell>
          <cell r="G38">
            <v>8890.527399999999</v>
          </cell>
        </row>
        <row r="39">
          <cell r="B39">
            <v>33</v>
          </cell>
          <cell r="C39" t="str">
            <v>MASILLADO Y ALISADO DE SUPERFICIES: LOSAS Y PISOS</v>
          </cell>
          <cell r="D39" t="str">
            <v>m2</v>
          </cell>
          <cell r="E39">
            <v>180.83</v>
          </cell>
          <cell r="F39">
            <v>6.36</v>
          </cell>
          <cell r="G39">
            <v>1150.0788000000002</v>
          </cell>
        </row>
        <row r="40">
          <cell r="B40">
            <v>34</v>
          </cell>
          <cell r="C40" t="str">
            <v>IMPERMEABILIZACIÓN DE LOSAS ACCESIBLES</v>
          </cell>
          <cell r="D40" t="str">
            <v>m2</v>
          </cell>
          <cell r="E40">
            <v>111.5</v>
          </cell>
          <cell r="F40">
            <v>10.75</v>
          </cell>
          <cell r="G40">
            <v>1198.625</v>
          </cell>
        </row>
        <row r="41">
          <cell r="B41">
            <v>35</v>
          </cell>
          <cell r="C41" t="str">
            <v>ADOQUINES VARIOS COLORES, INCLUYE CAMA DE ARENA, SUMINISTRO DEL ADOQUÍN, COLOCACIÓN, EMPORE Y SELLADO</v>
          </cell>
          <cell r="D41" t="str">
            <v>m2</v>
          </cell>
          <cell r="E41">
            <v>1131.75</v>
          </cell>
          <cell r="F41">
            <v>25.86</v>
          </cell>
          <cell r="G41">
            <v>29267.055</v>
          </cell>
        </row>
        <row r="42">
          <cell r="B42">
            <v>36</v>
          </cell>
          <cell r="C42" t="str">
            <v>ADOQUINES VARIOS COLORES, INCLUYE MORTERO DE PEGA + ADITIVO, SUMINISTRO DEL ADOQUÍN, COLOCACIÓN, EMPORE Y SELLADO</v>
          </cell>
          <cell r="D42" t="str">
            <v>m2</v>
          </cell>
          <cell r="E42">
            <v>1644.88</v>
          </cell>
          <cell r="F42">
            <v>46.54</v>
          </cell>
          <cell r="G42">
            <v>76552.715200000006</v>
          </cell>
        </row>
        <row r="43">
          <cell r="B43">
            <v>37</v>
          </cell>
          <cell r="C43" t="str">
            <v>SUMINISTRO E INSTALACIÓN DE CERÁMICA</v>
          </cell>
          <cell r="D43" t="str">
            <v>m2</v>
          </cell>
          <cell r="E43">
            <v>31.4</v>
          </cell>
          <cell r="F43">
            <v>25.65</v>
          </cell>
          <cell r="G43">
            <v>805.41</v>
          </cell>
        </row>
        <row r="44">
          <cell r="B44">
            <v>38</v>
          </cell>
          <cell r="C44" t="str">
            <v>SUMINISTRO E INSTALACIÓN DE PORCELANATO (RECTIFICADO)</v>
          </cell>
          <cell r="D44" t="str">
            <v>m2</v>
          </cell>
          <cell r="E44">
            <v>122.4</v>
          </cell>
          <cell r="F44">
            <v>44.03</v>
          </cell>
          <cell r="G44">
            <v>5389.2720000000008</v>
          </cell>
        </row>
        <row r="45">
          <cell r="B45">
            <v>39</v>
          </cell>
          <cell r="C45" t="str">
            <v>RASTRERAS DE PORCELANATO H=10cm</v>
          </cell>
          <cell r="D45" t="str">
            <v>m</v>
          </cell>
          <cell r="E45">
            <v>39.82</v>
          </cell>
          <cell r="F45">
            <v>10.06</v>
          </cell>
          <cell r="G45">
            <v>400.58920000000001</v>
          </cell>
        </row>
        <row r="46">
          <cell r="B46">
            <v>40</v>
          </cell>
          <cell r="C46" t="str">
            <v>GRANITO PULIDO EN MESONES</v>
          </cell>
          <cell r="D46" t="str">
            <v>m2</v>
          </cell>
          <cell r="E46">
            <v>36.299999999999997</v>
          </cell>
          <cell r="F46">
            <v>122.33</v>
          </cell>
          <cell r="G46">
            <v>4440.5789999999997</v>
          </cell>
        </row>
        <row r="47">
          <cell r="B47">
            <v>41</v>
          </cell>
          <cell r="C47" t="str">
            <v>SUMINISTRO E INSTALACIÓN DE LAVAPLATOS DOBLE POZO, INCLUYE 2 LLAVES CROMADAS</v>
          </cell>
          <cell r="D47" t="str">
            <v>u</v>
          </cell>
          <cell r="E47">
            <v>4</v>
          </cell>
          <cell r="F47">
            <v>275.55</v>
          </cell>
          <cell r="G47">
            <v>1102.2</v>
          </cell>
        </row>
        <row r="48">
          <cell r="B48">
            <v>42</v>
          </cell>
          <cell r="C48" t="str">
            <v>SUMINISTRO E INSTALACIÓN DE PLAQUETAS GRES E=10mm</v>
          </cell>
          <cell r="D48" t="str">
            <v>m2</v>
          </cell>
          <cell r="E48">
            <v>66.8</v>
          </cell>
          <cell r="F48">
            <v>26.6</v>
          </cell>
          <cell r="G48">
            <v>1776.88</v>
          </cell>
        </row>
        <row r="49">
          <cell r="B49">
            <v>43</v>
          </cell>
          <cell r="C49" t="str">
            <v>MOBILIARIO AT-02 MESA Y ASIENTOS</v>
          </cell>
          <cell r="D49" t="str">
            <v>u</v>
          </cell>
          <cell r="E49">
            <v>4</v>
          </cell>
          <cell r="F49">
            <v>542.46</v>
          </cell>
          <cell r="G49">
            <v>2169.84</v>
          </cell>
        </row>
        <row r="50">
          <cell r="B50">
            <v>44</v>
          </cell>
          <cell r="C50" t="str">
            <v>TABURETE ALTO DE ACERO INOXIDABLE CON MONTURA EN FORMA DE S ANCLADO AL PISO</v>
          </cell>
          <cell r="D50" t="str">
            <v>u</v>
          </cell>
          <cell r="E50">
            <v>24</v>
          </cell>
          <cell r="F50">
            <v>159.56</v>
          </cell>
          <cell r="G50">
            <v>3829.44</v>
          </cell>
        </row>
        <row r="51">
          <cell r="B51">
            <v>45</v>
          </cell>
          <cell r="C51" t="str">
            <v>PINTURA DE FACHADA Y CERRAMIENTO EN MAMPOSTERIA DE EDIFICIOS (LÁTEX), INC. LIMPIEZA PREVIA E HIDRO-LAVADO, SELLADO Y PINTURA</v>
          </cell>
          <cell r="D51" t="str">
            <v>m2</v>
          </cell>
          <cell r="E51">
            <v>1280.4000000000001</v>
          </cell>
          <cell r="F51">
            <v>5.93</v>
          </cell>
          <cell r="G51">
            <v>7592.7719999999999</v>
          </cell>
        </row>
        <row r="52">
          <cell r="B52">
            <v>46</v>
          </cell>
          <cell r="C52" t="str">
            <v>PINTURA DE FACHADA Y CERRAMIENTO EN MAMPOSTERIA DE EDIFICIOS (ESMALTE), INC. LIMPIEZA PREVIA E HIDRO-LAVADO, SELLADO Y PINTURA</v>
          </cell>
          <cell r="D52" t="str">
            <v>m2</v>
          </cell>
          <cell r="E52">
            <v>452.1</v>
          </cell>
          <cell r="F52">
            <v>6.81</v>
          </cell>
          <cell r="G52">
            <v>3078.8009999999999</v>
          </cell>
        </row>
        <row r="53">
          <cell r="B53">
            <v>47</v>
          </cell>
          <cell r="C53" t="str">
            <v>PINTURA DE CERRAMIENTO METALICO EN REJAS Y VENTANAS (INCLUYE LAS DOS CARAS)</v>
          </cell>
          <cell r="D53" t="str">
            <v>m2</v>
          </cell>
          <cell r="E53">
            <v>83.9</v>
          </cell>
          <cell r="F53">
            <v>3.67</v>
          </cell>
          <cell r="G53">
            <v>307.91300000000001</v>
          </cell>
        </row>
        <row r="54">
          <cell r="B54">
            <v>48</v>
          </cell>
          <cell r="C54" t="str">
            <v>PINTURA DE PUERTAS ABATIBLES Y ENROLLABLES METALICAS, INC. LAS DOS CARAS</v>
          </cell>
          <cell r="D54" t="str">
            <v>m2</v>
          </cell>
          <cell r="E54">
            <v>105.25</v>
          </cell>
          <cell r="F54">
            <v>16.41</v>
          </cell>
          <cell r="G54">
            <v>1727.1524999999999</v>
          </cell>
        </row>
        <row r="55">
          <cell r="B55">
            <v>49</v>
          </cell>
          <cell r="C55" t="str">
            <v>PINTURA (PREVIO TRATAMIENTO) DE SUPERFICIES DE MADERA</v>
          </cell>
          <cell r="D55" t="str">
            <v>m2</v>
          </cell>
          <cell r="E55">
            <v>40</v>
          </cell>
          <cell r="F55">
            <v>31.41</v>
          </cell>
          <cell r="G55">
            <v>1256.4000000000001</v>
          </cell>
        </row>
        <row r="56">
          <cell r="B56">
            <v>50</v>
          </cell>
          <cell r="C56" t="str">
            <v>BLANQUEADO DE CULATAS</v>
          </cell>
          <cell r="D56" t="str">
            <v>m2</v>
          </cell>
          <cell r="E56">
            <v>38</v>
          </cell>
          <cell r="F56">
            <v>4.76</v>
          </cell>
          <cell r="G56">
            <v>180.88</v>
          </cell>
        </row>
        <row r="57">
          <cell r="B57">
            <v>51</v>
          </cell>
          <cell r="C57" t="str">
            <v>PINTURA PARA MURALES SOBRE SUPERFICIE CEMENTICIA</v>
          </cell>
          <cell r="D57" t="str">
            <v>m2</v>
          </cell>
          <cell r="E57">
            <v>261.56</v>
          </cell>
          <cell r="F57">
            <v>19.170000000000002</v>
          </cell>
          <cell r="G57">
            <v>5014.1052000000009</v>
          </cell>
        </row>
        <row r="58">
          <cell r="B58">
            <v>52</v>
          </cell>
          <cell r="C58" t="str">
            <v>MARCA DE PAVIMENTO (PASO CEBRA)</v>
          </cell>
          <cell r="D58" t="str">
            <v>m2</v>
          </cell>
          <cell r="E58">
            <v>56</v>
          </cell>
          <cell r="F58">
            <v>17.73</v>
          </cell>
          <cell r="G58">
            <v>992.88</v>
          </cell>
        </row>
        <row r="59">
          <cell r="B59">
            <v>53</v>
          </cell>
          <cell r="C59" t="str">
            <v>SUMINISTRO E INSTALACION DE CERAMICA FRAGMENTADA (MURAL ARTISTICO)</v>
          </cell>
          <cell r="D59" t="str">
            <v>m2</v>
          </cell>
          <cell r="E59">
            <v>214.7</v>
          </cell>
          <cell r="F59">
            <v>35.950000000000003</v>
          </cell>
          <cell r="G59">
            <v>7718.4650000000001</v>
          </cell>
        </row>
        <row r="60">
          <cell r="B60">
            <v>54</v>
          </cell>
          <cell r="C60" t="str">
            <v>LOSETA DE HORMIGON ARMADO PARA MESONES E=0,08M</v>
          </cell>
          <cell r="D60" t="str">
            <v>m2</v>
          </cell>
          <cell r="E60">
            <v>36.299999999999997</v>
          </cell>
          <cell r="F60">
            <v>23.08</v>
          </cell>
          <cell r="G60">
            <v>837.80399999999986</v>
          </cell>
        </row>
        <row r="61">
          <cell r="B61">
            <v>55</v>
          </cell>
          <cell r="C61" t="str">
            <v>SUMINISTRO E INSTALACION DE CIELO RASO</v>
          </cell>
          <cell r="D61" t="str">
            <v>m2</v>
          </cell>
          <cell r="E61">
            <v>41</v>
          </cell>
          <cell r="F61">
            <v>26.3</v>
          </cell>
          <cell r="G61">
            <v>1078.3</v>
          </cell>
        </row>
        <row r="62">
          <cell r="B62">
            <v>56</v>
          </cell>
          <cell r="C62" t="str">
            <v>SUMINISTRO E INSTALACION DE CUBIERTA DE PANEL DE ACERO TIPO SANDUCHE CON AISLAMIENTO DE POLIURETANO E=15MM</v>
          </cell>
          <cell r="D62" t="str">
            <v>m2</v>
          </cell>
          <cell r="E62">
            <v>63.75</v>
          </cell>
          <cell r="F62">
            <v>35.21</v>
          </cell>
          <cell r="G62">
            <v>2244.6375000000003</v>
          </cell>
        </row>
        <row r="63">
          <cell r="B63">
            <v>57</v>
          </cell>
          <cell r="C63" t="str">
            <v>PUERTAS ENRROLLABLES</v>
          </cell>
          <cell r="D63" t="str">
            <v>m2</v>
          </cell>
          <cell r="E63">
            <v>27.6</v>
          </cell>
          <cell r="F63">
            <v>187.77</v>
          </cell>
          <cell r="G63">
            <v>5182.4520000000002</v>
          </cell>
        </row>
        <row r="64">
          <cell r="B64">
            <v>58</v>
          </cell>
          <cell r="C64" t="str">
            <v>ANAQUELES DE RH LAMINADO AMBAS CARAS DE E=18MM (H= 0,60M )</v>
          </cell>
          <cell r="D64" t="str">
            <v>m2</v>
          </cell>
          <cell r="E64">
            <v>8.8000000000000007</v>
          </cell>
          <cell r="F64">
            <v>187.96</v>
          </cell>
          <cell r="G64">
            <v>1654.0480000000002</v>
          </cell>
        </row>
        <row r="65">
          <cell r="B65">
            <v>59</v>
          </cell>
          <cell r="C65" t="str">
            <v>PUERTAS BAJO MESON  DOBLE ABATIMIENTO DE RH LAMINADO AMBAS CARAS DE E=18MM (9u) (JUEGO)</v>
          </cell>
          <cell r="D65" t="str">
            <v>u</v>
          </cell>
          <cell r="E65">
            <v>4</v>
          </cell>
          <cell r="F65">
            <v>177.82</v>
          </cell>
          <cell r="G65">
            <v>711.28</v>
          </cell>
        </row>
        <row r="66">
          <cell r="B66">
            <v>60</v>
          </cell>
          <cell r="C66" t="str">
            <v>VENTANA DE ALUMINIO Y VIDRIO E=4MM CORREDIZA (INC. MALLA ANTIMOSQUITO)</v>
          </cell>
          <cell r="D66" t="str">
            <v>m2</v>
          </cell>
          <cell r="E66">
            <v>15.15</v>
          </cell>
          <cell r="F66">
            <v>138.33000000000001</v>
          </cell>
          <cell r="G66">
            <v>2095.6995000000002</v>
          </cell>
        </row>
        <row r="67">
          <cell r="B67">
            <v>61</v>
          </cell>
          <cell r="C67" t="str">
            <v>PUERTA DE ACERO INOXIDABLE PA1 (0,65 x1,70x0,05)m</v>
          </cell>
          <cell r="D67" t="str">
            <v>u</v>
          </cell>
          <cell r="E67">
            <v>3</v>
          </cell>
          <cell r="F67">
            <v>345.63</v>
          </cell>
          <cell r="G67">
            <v>1036.8899999999999</v>
          </cell>
        </row>
        <row r="68">
          <cell r="B68">
            <v>62</v>
          </cell>
          <cell r="C68" t="str">
            <v>INSTALACION PUERTA METALICA DE 80X210 CM. INC. MARCO METALICO E INSTALACION</v>
          </cell>
          <cell r="D68" t="str">
            <v>u</v>
          </cell>
          <cell r="E68">
            <v>2</v>
          </cell>
          <cell r="F68">
            <v>199.49</v>
          </cell>
          <cell r="G68">
            <v>398.98</v>
          </cell>
        </row>
        <row r="69">
          <cell r="B69">
            <v>63</v>
          </cell>
          <cell r="C69" t="str">
            <v>PME1 TIPO LOUVER (0,75X2,10X0,05)m TUBO 100X50X3mm Y PLATINA 1 1/4" X4mm</v>
          </cell>
          <cell r="D69" t="str">
            <v>u</v>
          </cell>
          <cell r="E69">
            <v>2</v>
          </cell>
          <cell r="F69">
            <v>510.62</v>
          </cell>
          <cell r="G69">
            <v>1021.24</v>
          </cell>
        </row>
        <row r="70">
          <cell r="B70">
            <v>64</v>
          </cell>
          <cell r="C70" t="str">
            <v>PME7 TIPO LOUVER (1,00X2,10X0,05)m TUBO 100X50X3mm Y PLATINA 1 1/4" X4mm</v>
          </cell>
          <cell r="D70" t="str">
            <v>u</v>
          </cell>
          <cell r="E70">
            <v>3</v>
          </cell>
          <cell r="F70">
            <v>517.77</v>
          </cell>
          <cell r="G70">
            <v>1553.31</v>
          </cell>
        </row>
        <row r="71">
          <cell r="B71">
            <v>65</v>
          </cell>
          <cell r="C71" t="str">
            <v>VENTANA ALTA EN LOUVERS METALICOS</v>
          </cell>
          <cell r="D71" t="str">
            <v>m2</v>
          </cell>
          <cell r="E71">
            <v>10.15</v>
          </cell>
          <cell r="F71">
            <v>142.83000000000001</v>
          </cell>
          <cell r="G71">
            <v>1449.7245000000003</v>
          </cell>
        </row>
        <row r="72">
          <cell r="B72">
            <v>66</v>
          </cell>
          <cell r="C72" t="str">
            <v>TABIQUES DIVISORIOS PARA BAÑOS EN ACERO INOXIDABLE</v>
          </cell>
          <cell r="D72" t="str">
            <v>m2</v>
          </cell>
          <cell r="E72">
            <v>10</v>
          </cell>
          <cell r="F72">
            <v>230.31</v>
          </cell>
          <cell r="G72">
            <v>2303.1</v>
          </cell>
        </row>
        <row r="73">
          <cell r="B73">
            <v>67</v>
          </cell>
          <cell r="C73" t="str">
            <v>BARRAS DE ACERO INOXIDABLE PARA BAÑOS DISCAPACITADOS (HORIZONTAL Y PLEGABLE)</v>
          </cell>
          <cell r="D73" t="str">
            <v>m</v>
          </cell>
          <cell r="E73">
            <v>2</v>
          </cell>
          <cell r="F73">
            <v>96.38</v>
          </cell>
          <cell r="G73">
            <v>192.76</v>
          </cell>
        </row>
        <row r="74">
          <cell r="B74">
            <v>68</v>
          </cell>
          <cell r="C74" t="str">
            <v>DISPENSADOR DE PAPEL</v>
          </cell>
          <cell r="D74" t="str">
            <v>u</v>
          </cell>
          <cell r="E74">
            <v>3</v>
          </cell>
          <cell r="F74">
            <v>40.1</v>
          </cell>
          <cell r="G74">
            <v>120.30000000000001</v>
          </cell>
        </row>
        <row r="75">
          <cell r="B75">
            <v>69</v>
          </cell>
          <cell r="C75" t="str">
            <v>SECADOR DE MANO</v>
          </cell>
          <cell r="D75" t="str">
            <v>u</v>
          </cell>
          <cell r="E75">
            <v>3</v>
          </cell>
          <cell r="F75">
            <v>317.14</v>
          </cell>
          <cell r="G75">
            <v>951.42</v>
          </cell>
        </row>
        <row r="76">
          <cell r="B76">
            <v>70</v>
          </cell>
          <cell r="C76" t="str">
            <v>ESPEJO DE 4 MM CON MARCO DE ALUMINIO</v>
          </cell>
          <cell r="D76" t="str">
            <v>m2</v>
          </cell>
          <cell r="E76">
            <v>2.15</v>
          </cell>
          <cell r="F76">
            <v>52.36</v>
          </cell>
          <cell r="G76">
            <v>112.574</v>
          </cell>
        </row>
        <row r="77">
          <cell r="B77">
            <v>71</v>
          </cell>
          <cell r="C77" t="str">
            <v>SILLA GERENCIAL</v>
          </cell>
          <cell r="D77" t="str">
            <v>u</v>
          </cell>
          <cell r="E77">
            <v>1</v>
          </cell>
          <cell r="F77">
            <v>120.55</v>
          </cell>
          <cell r="G77">
            <v>120.55</v>
          </cell>
        </row>
        <row r="78">
          <cell r="B78">
            <v>72</v>
          </cell>
          <cell r="C78" t="str">
            <v>ARCHIVADOR BAJO</v>
          </cell>
          <cell r="D78" t="str">
            <v>u</v>
          </cell>
          <cell r="E78">
            <v>2</v>
          </cell>
          <cell r="F78">
            <v>130.38</v>
          </cell>
          <cell r="G78">
            <v>260.76</v>
          </cell>
        </row>
        <row r="79">
          <cell r="B79">
            <v>73</v>
          </cell>
          <cell r="C79" t="str">
            <v>UNIDAD TIPO SPLIT TIPO DECORATIVA DE PARED INVERTER  12000 BTU/hr (R-410A), 208-230 V / 60 hz / 1 ph</v>
          </cell>
          <cell r="D79" t="str">
            <v>u</v>
          </cell>
          <cell r="E79">
            <v>1</v>
          </cell>
          <cell r="F79">
            <v>505.7</v>
          </cell>
          <cell r="G79">
            <v>505.7</v>
          </cell>
        </row>
        <row r="80">
          <cell r="B80">
            <v>74</v>
          </cell>
          <cell r="C80" t="str">
            <v>PLACA EN FACHADA DE ACERO GALVANIZADO (30X30 CM): POLICIA, BATERIAS SANITARIAS (HOMBRE, MUJER, DISCAPACITADOS)</v>
          </cell>
          <cell r="D80" t="str">
            <v>u</v>
          </cell>
          <cell r="E80">
            <v>4</v>
          </cell>
          <cell r="F80">
            <v>113.23</v>
          </cell>
          <cell r="G80">
            <v>452.92</v>
          </cell>
        </row>
        <row r="81">
          <cell r="B81">
            <v>75</v>
          </cell>
          <cell r="C81" t="str">
            <v>GRANITO LAVADO NO. 2,3 Ó 4</v>
          </cell>
          <cell r="D81" t="str">
            <v>m2</v>
          </cell>
          <cell r="E81">
            <v>21.25</v>
          </cell>
          <cell r="F81">
            <v>15.75</v>
          </cell>
          <cell r="G81">
            <v>334.6875</v>
          </cell>
        </row>
        <row r="82">
          <cell r="B82">
            <v>76</v>
          </cell>
          <cell r="C82" t="str">
            <v>PLANCHA DE ACRILICO DE COLORES</v>
          </cell>
          <cell r="D82" t="str">
            <v>m2</v>
          </cell>
          <cell r="E82">
            <v>137.35</v>
          </cell>
          <cell r="F82">
            <v>63.01</v>
          </cell>
          <cell r="G82">
            <v>8654.423499999999</v>
          </cell>
        </row>
        <row r="83">
          <cell r="B83">
            <v>77</v>
          </cell>
          <cell r="C83" t="str">
            <v>PERFIL ANTIDESLIZANTE PARA CANTO DE ESCALERA EN ÁNGULO</v>
          </cell>
          <cell r="D83" t="str">
            <v>m</v>
          </cell>
          <cell r="E83">
            <v>63.5</v>
          </cell>
          <cell r="F83">
            <v>19.37</v>
          </cell>
          <cell r="G83">
            <v>1229.9950000000001</v>
          </cell>
        </row>
        <row r="84">
          <cell r="B84">
            <v>78</v>
          </cell>
          <cell r="C84" t="str">
            <v>BOLARDOS D=15CM DE HORMIGON ARMADO MARTELINADO</v>
          </cell>
          <cell r="D84" t="str">
            <v>u</v>
          </cell>
          <cell r="E84">
            <v>10</v>
          </cell>
          <cell r="F84">
            <v>110.1</v>
          </cell>
          <cell r="G84">
            <v>1101</v>
          </cell>
        </row>
        <row r="85">
          <cell r="B85">
            <v>79</v>
          </cell>
          <cell r="C85" t="str">
            <v>BOLARDOS METALICOS D=15CM</v>
          </cell>
          <cell r="D85" t="str">
            <v>u</v>
          </cell>
          <cell r="E85">
            <v>7</v>
          </cell>
          <cell r="F85">
            <v>96.82</v>
          </cell>
          <cell r="G85">
            <v>677.74</v>
          </cell>
        </row>
        <row r="86">
          <cell r="B86">
            <v>80</v>
          </cell>
          <cell r="C86" t="str">
            <v>MOBILIARIO AT-01A BANCA</v>
          </cell>
          <cell r="D86" t="str">
            <v>u</v>
          </cell>
          <cell r="E86">
            <v>4</v>
          </cell>
          <cell r="F86">
            <v>271.89999999999998</v>
          </cell>
          <cell r="G86">
            <v>1087.5999999999999</v>
          </cell>
        </row>
        <row r="87">
          <cell r="B87">
            <v>81</v>
          </cell>
          <cell r="C87" t="str">
            <v>MOBILIARIO AT-03 ASIENTOS PENTAGONALES</v>
          </cell>
          <cell r="D87" t="str">
            <v>u</v>
          </cell>
          <cell r="E87">
            <v>8</v>
          </cell>
          <cell r="F87">
            <v>315.41000000000003</v>
          </cell>
          <cell r="G87">
            <v>2523.2800000000002</v>
          </cell>
        </row>
        <row r="88">
          <cell r="B88">
            <v>82</v>
          </cell>
          <cell r="C88" t="str">
            <v>POSTE EN MADERA PLASTICA LETRERO DE SEÑALIZACION</v>
          </cell>
          <cell r="D88" t="str">
            <v>u</v>
          </cell>
          <cell r="E88">
            <v>6</v>
          </cell>
          <cell r="F88">
            <v>122.71</v>
          </cell>
          <cell r="G88">
            <v>736.26</v>
          </cell>
        </row>
        <row r="89">
          <cell r="B89">
            <v>83</v>
          </cell>
          <cell r="C89" t="str">
            <v>PASAMANOS</v>
          </cell>
          <cell r="D89" t="str">
            <v>m</v>
          </cell>
          <cell r="E89">
            <v>400</v>
          </cell>
          <cell r="F89">
            <v>246.35</v>
          </cell>
          <cell r="G89">
            <v>98540</v>
          </cell>
        </row>
        <row r="90">
          <cell r="B90">
            <v>84</v>
          </cell>
          <cell r="C90" t="str">
            <v>MURO DE HORMIGON 0,20mX0,20m BAJO PASAMANOS CON ACABADO MARTELINADO</v>
          </cell>
          <cell r="D90" t="str">
            <v>m</v>
          </cell>
          <cell r="E90">
            <v>270</v>
          </cell>
          <cell r="F90">
            <v>27.69</v>
          </cell>
          <cell r="G90">
            <v>7476.3</v>
          </cell>
        </row>
        <row r="91">
          <cell r="B91">
            <v>85</v>
          </cell>
          <cell r="C91" t="str">
            <v>HORMIGON F'C=180 KG/CM2 PARA MURO DE JARDINERA, INC. ENCOFRADO</v>
          </cell>
          <cell r="D91" t="str">
            <v>m3</v>
          </cell>
          <cell r="E91">
            <v>10.6</v>
          </cell>
          <cell r="F91">
            <v>194.59</v>
          </cell>
          <cell r="G91">
            <v>2062.654</v>
          </cell>
        </row>
        <row r="92">
          <cell r="B92">
            <v>86</v>
          </cell>
          <cell r="C92" t="str">
            <v>UNIDAD DE DESPERDICIOS</v>
          </cell>
          <cell r="D92" t="str">
            <v>u</v>
          </cell>
          <cell r="E92">
            <v>8</v>
          </cell>
          <cell r="F92">
            <v>1154.28</v>
          </cell>
          <cell r="G92">
            <v>9234.24</v>
          </cell>
        </row>
        <row r="93">
          <cell r="B93">
            <v>87</v>
          </cell>
          <cell r="C93" t="str">
            <v>SUMINISTRO E INSTALACION DE PISO DE CAUCHO CONTINUO E= 4 CM; INC. DISEÑOS Y COLORES VARIOS</v>
          </cell>
          <cell r="D93" t="str">
            <v>m2</v>
          </cell>
          <cell r="E93">
            <v>211.1</v>
          </cell>
          <cell r="F93">
            <v>75.92</v>
          </cell>
          <cell r="G93">
            <v>16026.712</v>
          </cell>
        </row>
        <row r="94">
          <cell r="B94">
            <v>88</v>
          </cell>
          <cell r="C94" t="str">
            <v>JUEGO INFANTIL  (TOBOGAN 2 CASTILLOS)</v>
          </cell>
          <cell r="D94" t="str">
            <v>u</v>
          </cell>
          <cell r="E94">
            <v>1</v>
          </cell>
          <cell r="F94">
            <v>10367.65</v>
          </cell>
          <cell r="G94">
            <v>10367.65</v>
          </cell>
        </row>
        <row r="95">
          <cell r="B95">
            <v>89</v>
          </cell>
          <cell r="C95" t="str">
            <v>SUMINISTRO E INSTALACION DE SUBE Y BAJA TRIPLE; INC. ANCLAJE Y DADO DE HORMIGON F´C= 210 KG/CM2</v>
          </cell>
          <cell r="D95" t="str">
            <v>u</v>
          </cell>
          <cell r="E95">
            <v>1</v>
          </cell>
          <cell r="F95">
            <v>1228.0899999999999</v>
          </cell>
          <cell r="G95">
            <v>1228.0899999999999</v>
          </cell>
        </row>
        <row r="96">
          <cell r="B96">
            <v>90</v>
          </cell>
          <cell r="C96" t="str">
            <v>JUEGO INFANTIL (PASAMANOS)</v>
          </cell>
          <cell r="D96" t="str">
            <v>u</v>
          </cell>
          <cell r="E96">
            <v>1</v>
          </cell>
          <cell r="F96">
            <v>979.96</v>
          </cell>
          <cell r="G96">
            <v>979.96</v>
          </cell>
        </row>
        <row r="97">
          <cell r="B97">
            <v>91</v>
          </cell>
          <cell r="C97" t="str">
            <v>JUEGO BIOSALUDABLE JINETE</v>
          </cell>
          <cell r="D97" t="str">
            <v>u</v>
          </cell>
          <cell r="E97">
            <v>2</v>
          </cell>
          <cell r="F97">
            <v>990.54</v>
          </cell>
          <cell r="G97">
            <v>1981.08</v>
          </cell>
        </row>
        <row r="98">
          <cell r="B98">
            <v>92</v>
          </cell>
          <cell r="C98" t="str">
            <v>JUEGO BIOSALUDABLE VOLANTE</v>
          </cell>
          <cell r="D98" t="str">
            <v>u</v>
          </cell>
          <cell r="E98">
            <v>2</v>
          </cell>
          <cell r="F98">
            <v>1158.24</v>
          </cell>
          <cell r="G98">
            <v>2316.48</v>
          </cell>
        </row>
        <row r="99">
          <cell r="B99">
            <v>93</v>
          </cell>
          <cell r="C99" t="str">
            <v>JUEGO BIOSALUDABLE GIRO DE CINTURA</v>
          </cell>
          <cell r="D99" t="str">
            <v>u</v>
          </cell>
          <cell r="E99">
            <v>2</v>
          </cell>
          <cell r="F99">
            <v>1102.3399999999999</v>
          </cell>
          <cell r="G99">
            <v>2204.6799999999998</v>
          </cell>
        </row>
        <row r="100">
          <cell r="B100">
            <v>94</v>
          </cell>
          <cell r="C100" t="str">
            <v>JUEGO BIOSALUDABLE COLUMPIO</v>
          </cell>
          <cell r="D100" t="str">
            <v>u</v>
          </cell>
          <cell r="E100">
            <v>2</v>
          </cell>
          <cell r="F100">
            <v>1219.5899999999999</v>
          </cell>
          <cell r="G100">
            <v>2439.1799999999998</v>
          </cell>
        </row>
        <row r="101">
          <cell r="B101">
            <v>95</v>
          </cell>
          <cell r="C101" t="str">
            <v>JUEGO BIOSALUDABLE ESQUI DE FONDO</v>
          </cell>
          <cell r="D101" t="str">
            <v>u</v>
          </cell>
          <cell r="E101">
            <v>2</v>
          </cell>
          <cell r="F101">
            <v>1077.55</v>
          </cell>
          <cell r="G101">
            <v>2155.1</v>
          </cell>
        </row>
        <row r="102">
          <cell r="B102">
            <v>96</v>
          </cell>
          <cell r="C102" t="str">
            <v>GUARDAVIA</v>
          </cell>
          <cell r="D102" t="str">
            <v>m</v>
          </cell>
          <cell r="E102">
            <v>23.6</v>
          </cell>
          <cell r="F102">
            <v>101.74</v>
          </cell>
          <cell r="G102">
            <v>2401.0639999999999</v>
          </cell>
        </row>
        <row r="103">
          <cell r="B103">
            <v>97</v>
          </cell>
          <cell r="C103" t="str">
            <v>ESCALONES DE HORMIGON VISTO</v>
          </cell>
          <cell r="D103" t="str">
            <v>m</v>
          </cell>
          <cell r="E103">
            <v>70</v>
          </cell>
          <cell r="F103">
            <v>10.66</v>
          </cell>
          <cell r="G103">
            <v>746.2</v>
          </cell>
        </row>
        <row r="104">
          <cell r="B104">
            <v>98</v>
          </cell>
          <cell r="C104" t="str">
            <v>RAMPA PEATONAL F´C=210 KG/CM2, INCLUYE VIGA DE BORDE</v>
          </cell>
          <cell r="D104" t="str">
            <v>m2</v>
          </cell>
          <cell r="E104">
            <v>38</v>
          </cell>
          <cell r="F104">
            <v>21.83</v>
          </cell>
          <cell r="G104">
            <v>829.54</v>
          </cell>
        </row>
        <row r="105">
          <cell r="B105">
            <v>99</v>
          </cell>
          <cell r="C105" t="str">
            <v>REJILLA DE HIERRO FUNDIDO PARA ARBOLES</v>
          </cell>
          <cell r="D105" t="str">
            <v>u</v>
          </cell>
          <cell r="E105">
            <v>12</v>
          </cell>
          <cell r="F105">
            <v>235.83</v>
          </cell>
          <cell r="G105">
            <v>2829.96</v>
          </cell>
        </row>
        <row r="106">
          <cell r="B106">
            <v>100</v>
          </cell>
          <cell r="C106" t="str">
            <v>MARTELINADO EN CONTRAPISO</v>
          </cell>
          <cell r="D106" t="str">
            <v>m2</v>
          </cell>
          <cell r="E106">
            <v>45</v>
          </cell>
          <cell r="F106">
            <v>11.57</v>
          </cell>
          <cell r="G106">
            <v>520.65</v>
          </cell>
        </row>
        <row r="107">
          <cell r="B107">
            <v>101</v>
          </cell>
          <cell r="C107" t="str">
            <v>MARCAS DE PAVIMENTO (CHEVRON)</v>
          </cell>
          <cell r="D107" t="str">
            <v>m2</v>
          </cell>
          <cell r="E107">
            <v>8.5</v>
          </cell>
          <cell r="F107">
            <v>18.21</v>
          </cell>
          <cell r="G107">
            <v>154.785</v>
          </cell>
        </row>
        <row r="108">
          <cell r="B108">
            <v>102</v>
          </cell>
          <cell r="C108" t="str">
            <v>MARCA SOBRE PAVIMENTO CON PINTURA ACRILICA A BASE DE AGUA, LINEAS CON ANCHO DE 12 CM; INC. MICROESFERAS DE VIDRIO</v>
          </cell>
          <cell r="D108" t="str">
            <v>m</v>
          </cell>
          <cell r="E108">
            <v>75</v>
          </cell>
          <cell r="F108">
            <v>2.39</v>
          </cell>
          <cell r="G108">
            <v>179.25</v>
          </cell>
        </row>
        <row r="109">
          <cell r="B109">
            <v>103</v>
          </cell>
          <cell r="C109" t="str">
            <v>SEÑALETICA VERTICAL AL LADO DE LA VIA</v>
          </cell>
          <cell r="D109" t="str">
            <v>u</v>
          </cell>
          <cell r="E109">
            <v>12</v>
          </cell>
          <cell r="F109">
            <v>178.12</v>
          </cell>
          <cell r="G109">
            <v>2137.44</v>
          </cell>
        </row>
        <row r="110">
          <cell r="B110">
            <v>104</v>
          </cell>
          <cell r="C110" t="str">
            <v>PINTURA DE BASE CEMENTICIA</v>
          </cell>
          <cell r="D110" t="str">
            <v>m2</v>
          </cell>
          <cell r="E110">
            <v>130</v>
          </cell>
          <cell r="F110">
            <v>7.96</v>
          </cell>
          <cell r="G110">
            <v>1034.8</v>
          </cell>
        </row>
        <row r="111">
          <cell r="B111" t="str">
            <v>ESTRUCTURAL</v>
          </cell>
          <cell r="G111">
            <v>1987636.9120000002</v>
          </cell>
        </row>
        <row r="112">
          <cell r="B112">
            <v>105</v>
          </cell>
          <cell r="C112" t="str">
            <v>PRUEBAS DINAMICAS DE CAPACIDAD DE CARGA DE PILOTES (PDA)</v>
          </cell>
          <cell r="D112" t="str">
            <v>u</v>
          </cell>
          <cell r="E112">
            <v>10</v>
          </cell>
          <cell r="F112">
            <v>1376.63</v>
          </cell>
          <cell r="G112">
            <v>13766.300000000001</v>
          </cell>
        </row>
        <row r="113">
          <cell r="B113">
            <v>106</v>
          </cell>
          <cell r="C113" t="str">
            <v>PRUEBAS DE SUELO PARA DETERMINAR EL ESTRATO RESISTENTE</v>
          </cell>
          <cell r="D113" t="str">
            <v>m</v>
          </cell>
          <cell r="E113">
            <v>200</v>
          </cell>
          <cell r="F113">
            <v>230.46</v>
          </cell>
          <cell r="G113">
            <v>46092</v>
          </cell>
        </row>
        <row r="114">
          <cell r="B114">
            <v>107</v>
          </cell>
          <cell r="C114" t="str">
            <v>PILOTE  PRETENSADO 0,60X0,60 M F'C=420 KG/CM2. INCLUYE TRANSPORTE</v>
          </cell>
          <cell r="D114" t="str">
            <v>m</v>
          </cell>
          <cell r="E114">
            <v>2500</v>
          </cell>
          <cell r="F114">
            <v>306.45999999999998</v>
          </cell>
          <cell r="G114">
            <v>766150</v>
          </cell>
        </row>
        <row r="115">
          <cell r="B115">
            <v>108</v>
          </cell>
          <cell r="C115" t="str">
            <v>PILOTE PRETENSADO DE PRUEBA 0,60X0,60M F'C=420KG/CM2. INCLUYE TRANSPORTE</v>
          </cell>
          <cell r="D115" t="str">
            <v>m</v>
          </cell>
          <cell r="E115">
            <v>100</v>
          </cell>
          <cell r="F115">
            <v>357.02</v>
          </cell>
          <cell r="G115">
            <v>35702</v>
          </cell>
        </row>
        <row r="116">
          <cell r="B116">
            <v>109</v>
          </cell>
          <cell r="C116" t="str">
            <v>HINCADA DE PILOTES PRETENSADOS F'C= 420KG/CM2</v>
          </cell>
          <cell r="D116" t="str">
            <v>m</v>
          </cell>
          <cell r="E116">
            <v>2220</v>
          </cell>
          <cell r="F116">
            <v>89.91</v>
          </cell>
          <cell r="G116">
            <v>199600.19999999998</v>
          </cell>
        </row>
        <row r="117">
          <cell r="B117">
            <v>110</v>
          </cell>
          <cell r="C117" t="str">
            <v>DESCABEZADO DE PILOTE, INCLUYE DESALOJO</v>
          </cell>
          <cell r="D117" t="str">
            <v>m</v>
          </cell>
          <cell r="E117">
            <v>98</v>
          </cell>
          <cell r="F117">
            <v>177.36</v>
          </cell>
          <cell r="G117">
            <v>17381.280000000002</v>
          </cell>
        </row>
        <row r="118">
          <cell r="B118">
            <v>111</v>
          </cell>
          <cell r="C118" t="str">
            <v>HORMIGÓN SIMPLE PARA REPLANTILLO E=5CM F'C= 140 KG/CM2. INCLUYE ENCOFRADO</v>
          </cell>
          <cell r="D118" t="str">
            <v>m3</v>
          </cell>
          <cell r="E118">
            <v>2</v>
          </cell>
          <cell r="F118">
            <v>145.76</v>
          </cell>
          <cell r="G118">
            <v>291.52</v>
          </cell>
        </row>
        <row r="119">
          <cell r="B119">
            <v>112</v>
          </cell>
          <cell r="C119" t="str">
            <v>MURO PANTALLA DE HORMIGÓN ARMADO PREFABRICADO F'C=280KG/CM2, INCLUYE ACERO DE REFUERZO F'Y=4200 KG/CM2, ENCOFRADO METALICO,INHIBIDOR DE CORROSIÓN, SUMINISTRO E HINCADA</v>
          </cell>
          <cell r="D119" t="str">
            <v>m3</v>
          </cell>
          <cell r="E119">
            <v>394.5</v>
          </cell>
          <cell r="F119">
            <v>655.76</v>
          </cell>
          <cell r="G119">
            <v>258697.32</v>
          </cell>
        </row>
        <row r="120">
          <cell r="B120">
            <v>113</v>
          </cell>
          <cell r="C120" t="str">
            <v>HORMIGON F'C=240 KG/CM2, PARA CIMIENTOS, PILARES, CISTERNA Y VIGAS. INCLUYE INHIBIDOR DE CORROSIÓN Y ENCOFRADO</v>
          </cell>
          <cell r="D120" t="str">
            <v>m3</v>
          </cell>
          <cell r="E120">
            <v>25</v>
          </cell>
          <cell r="F120">
            <v>230.43</v>
          </cell>
          <cell r="G120">
            <v>5760.75</v>
          </cell>
        </row>
        <row r="121">
          <cell r="B121">
            <v>114</v>
          </cell>
          <cell r="C121" t="str">
            <v>HORMIGON F'C=280 KG/CM2, PARA LOSA, ESCALERAS Y MUROS. INCLUYE INHIBIDOR DE CORROSIÓN Y ENCOFRADO</v>
          </cell>
          <cell r="D121" t="str">
            <v>m3</v>
          </cell>
          <cell r="E121">
            <v>238</v>
          </cell>
          <cell r="F121">
            <v>231.37</v>
          </cell>
          <cell r="G121">
            <v>55066.06</v>
          </cell>
        </row>
        <row r="122">
          <cell r="B122">
            <v>115</v>
          </cell>
          <cell r="C122" t="str">
            <v>HORMIGON F'C=320 KG/CM2, PARA VIGAS DIAFRAGMA. INCLUYE INHIBIDOR DE CORROSIÓN Y ENCOFRADO</v>
          </cell>
          <cell r="D122" t="str">
            <v>m3</v>
          </cell>
          <cell r="E122">
            <v>57.5</v>
          </cell>
          <cell r="F122">
            <v>286.83</v>
          </cell>
          <cell r="G122">
            <v>16492.724999999999</v>
          </cell>
        </row>
        <row r="123">
          <cell r="B123">
            <v>116</v>
          </cell>
          <cell r="C123" t="str">
            <v>HORMIGON F'C=420 KG/CM2 PARA CABEZALES. INCLUYE INHIBIDOR DE CORROSIÓN Y ENCOFRADO</v>
          </cell>
          <cell r="D123" t="str">
            <v>m3</v>
          </cell>
          <cell r="E123">
            <v>53.27</v>
          </cell>
          <cell r="F123">
            <v>305.49</v>
          </cell>
          <cell r="G123">
            <v>16273.452300000001</v>
          </cell>
        </row>
        <row r="124">
          <cell r="B124">
            <v>117</v>
          </cell>
          <cell r="C124" t="str">
            <v>ACERO DE REFUERZO EN BARRAS F'Y=4200KG/CM2</v>
          </cell>
          <cell r="D124" t="str">
            <v>Kg</v>
          </cell>
          <cell r="E124">
            <v>27100</v>
          </cell>
          <cell r="F124">
            <v>2.2000000000000002</v>
          </cell>
          <cell r="G124">
            <v>59620.000000000007</v>
          </cell>
        </row>
        <row r="125">
          <cell r="B125">
            <v>118</v>
          </cell>
          <cell r="C125" t="str">
            <v>ACERO ESTRUCTURAL (PROVISIÓN, MONTAJE Y ACABADO) INCLUYE TRANSPORTE</v>
          </cell>
          <cell r="D125" t="str">
            <v>Kg</v>
          </cell>
          <cell r="E125">
            <v>22560.3</v>
          </cell>
          <cell r="F125">
            <v>5.43</v>
          </cell>
          <cell r="G125">
            <v>122502.42899999999</v>
          </cell>
        </row>
        <row r="126">
          <cell r="B126">
            <v>119</v>
          </cell>
          <cell r="C126" t="str">
            <v>PLACA DE ANCLAJE DE HASTA 0,40X0,40M PARA PILARES METÁLICOS E=6-8MM. INCLUYE PERNOS CON VARILLA ROSCADA Ø16MM</v>
          </cell>
          <cell r="D126" t="str">
            <v>u</v>
          </cell>
          <cell r="E126">
            <v>34</v>
          </cell>
          <cell r="F126">
            <v>81.53</v>
          </cell>
          <cell r="G126">
            <v>2772.02</v>
          </cell>
        </row>
        <row r="127">
          <cell r="B127">
            <v>120</v>
          </cell>
          <cell r="C127" t="str">
            <v>PLACA DE ANCLAJE 0,40X0,65M PARA PILARES METÁLICOS E=6-8MM. INCLUYE PERNOS CON VARILLA ROSCADA Ø16MM</v>
          </cell>
          <cell r="D127" t="str">
            <v>u</v>
          </cell>
          <cell r="E127">
            <v>4</v>
          </cell>
          <cell r="F127">
            <v>90.36</v>
          </cell>
          <cell r="G127">
            <v>361.44</v>
          </cell>
        </row>
        <row r="128">
          <cell r="B128">
            <v>121</v>
          </cell>
          <cell r="C128" t="str">
            <v>PLACA DE ANCLAJE CIRCULAR D=0,85M  E=20MM. INCLUYE PERNOS CON VARILLA ROSCADA Ø16MM</v>
          </cell>
          <cell r="D128" t="str">
            <v>u</v>
          </cell>
          <cell r="E128">
            <v>3</v>
          </cell>
          <cell r="F128">
            <v>308.74</v>
          </cell>
          <cell r="G128">
            <v>926.22</v>
          </cell>
        </row>
        <row r="129">
          <cell r="B129">
            <v>122</v>
          </cell>
          <cell r="C129" t="str">
            <v>MALLA ELECTROSOLDADA EN LOSA TOPPING Ø10 C/15 EN AMBOS SENTIDOS</v>
          </cell>
          <cell r="D129" t="str">
            <v>m2</v>
          </cell>
          <cell r="E129">
            <v>1862.25</v>
          </cell>
          <cell r="F129">
            <v>16.39</v>
          </cell>
          <cell r="G129">
            <v>30522.2775</v>
          </cell>
        </row>
        <row r="130">
          <cell r="B130">
            <v>123</v>
          </cell>
          <cell r="C130" t="str">
            <v>LOSA DE HORMIGÓN ARMADO CON PLANCHAS COLABORANTES E=0,75MM. INC. MALLA ELECTROSOLDADA 150X150X5,5MM</v>
          </cell>
          <cell r="D130" t="str">
            <v>m2</v>
          </cell>
          <cell r="E130">
            <v>86.97</v>
          </cell>
          <cell r="F130">
            <v>67.16</v>
          </cell>
          <cell r="G130">
            <v>5840.9051999999992</v>
          </cell>
        </row>
        <row r="131">
          <cell r="B131">
            <v>124</v>
          </cell>
          <cell r="C131" t="str">
            <v>DINTELES Y PILARETES DE HASTA: 20X20CM (4Ø10 + 1Ø10 C/25 CM)</v>
          </cell>
          <cell r="D131" t="str">
            <v>m</v>
          </cell>
          <cell r="E131">
            <v>40.5</v>
          </cell>
          <cell r="F131">
            <v>25.59</v>
          </cell>
          <cell r="G131">
            <v>1036.395</v>
          </cell>
        </row>
        <row r="132">
          <cell r="B132">
            <v>125</v>
          </cell>
          <cell r="C132" t="str">
            <v>MURO DE HORMIGÓN CICLOPEO F'C=180KG/CM2 (INCLUYE ENCOFRADO) H.S. 60% PIEDRA 40%</v>
          </cell>
          <cell r="D132" t="str">
            <v>m3</v>
          </cell>
          <cell r="E132">
            <v>0.7</v>
          </cell>
          <cell r="F132">
            <v>153.04</v>
          </cell>
          <cell r="G132">
            <v>107.12799999999999</v>
          </cell>
        </row>
        <row r="133">
          <cell r="B133">
            <v>126</v>
          </cell>
          <cell r="C133" t="str">
            <v>SUMINISTRO E INSTALACIÓN DE JUNTA DE DILATACIÓN EN LOSAS</v>
          </cell>
          <cell r="D133" t="str">
            <v>m</v>
          </cell>
          <cell r="E133">
            <v>17.5</v>
          </cell>
          <cell r="F133">
            <v>32.72</v>
          </cell>
          <cell r="G133">
            <v>572.6</v>
          </cell>
        </row>
        <row r="134">
          <cell r="B134">
            <v>127</v>
          </cell>
          <cell r="C134" t="str">
            <v>SUMINISTRO E INSTALACIÓN DE VIGA TIPO T PREFABRICADA F'C=320KG/CM2. INCLUYE INHIBIDOR DE CORROSIÓN</v>
          </cell>
          <cell r="D134" t="str">
            <v>m</v>
          </cell>
          <cell r="E134">
            <v>185</v>
          </cell>
          <cell r="F134">
            <v>351.91</v>
          </cell>
          <cell r="G134">
            <v>65103.350000000006</v>
          </cell>
        </row>
        <row r="135">
          <cell r="B135">
            <v>128</v>
          </cell>
          <cell r="C135" t="str">
            <v>SUMINISTRO E INSTALACIÓN DE VIGA TIPO DOBLE T PREFABRICADA F'C=320KG/CM2. INCLUYE INHIBIDOR DE CORROSIÓN</v>
          </cell>
          <cell r="D135" t="str">
            <v>m</v>
          </cell>
          <cell r="E135">
            <v>755</v>
          </cell>
          <cell r="F135">
            <v>203.05</v>
          </cell>
          <cell r="G135">
            <v>153302.75</v>
          </cell>
        </row>
        <row r="136">
          <cell r="B136">
            <v>129</v>
          </cell>
          <cell r="C136" t="str">
            <v>SUMINISTRO E INSTALACIÓN DE VIGA TIPO L PREFABRICADA F'C=320KG/CM2. INCLUYE INHIBIDOR DE CORROSIÓN</v>
          </cell>
          <cell r="D136" t="str">
            <v>m</v>
          </cell>
          <cell r="E136">
            <v>70</v>
          </cell>
          <cell r="F136">
            <v>289.01</v>
          </cell>
          <cell r="G136">
            <v>20230.7</v>
          </cell>
        </row>
        <row r="137">
          <cell r="B137">
            <v>130</v>
          </cell>
          <cell r="C137" t="str">
            <v>SUMINISTRO E INSTALACIÓN DE VIGA TIPO I 0,30x1,00m HORMIGÓN PREFABRICADO F'C=320KG/CM2. INCLUYE INHIBIDOR DE CORROSIÓN</v>
          </cell>
          <cell r="D137" t="str">
            <v>m</v>
          </cell>
          <cell r="E137">
            <v>365</v>
          </cell>
          <cell r="F137">
            <v>207.3</v>
          </cell>
          <cell r="G137">
            <v>75664.5</v>
          </cell>
        </row>
        <row r="138">
          <cell r="B138">
            <v>131</v>
          </cell>
          <cell r="C138" t="str">
            <v>SUMINISTRO E INSTALACIÓN DE VIGA TIPO I 0,40x1,00m HORMIGÓN PREFABRICADO F'C=320KG/CM2. INCLUYE INHIBIDOR DE CORROSIÓN</v>
          </cell>
          <cell r="D138" t="str">
            <v>m</v>
          </cell>
          <cell r="E138">
            <v>42</v>
          </cell>
          <cell r="F138">
            <v>262.26</v>
          </cell>
          <cell r="G138">
            <v>11014.92</v>
          </cell>
        </row>
        <row r="139">
          <cell r="B139">
            <v>132</v>
          </cell>
          <cell r="C139" t="str">
            <v>SUMINISTRO Y MONTAJE DE CABLE TENSOR 6X19 1" ALMA DE ACERO</v>
          </cell>
          <cell r="D139" t="str">
            <v>m</v>
          </cell>
          <cell r="E139">
            <v>60</v>
          </cell>
          <cell r="F139">
            <v>17.21</v>
          </cell>
          <cell r="G139">
            <v>1032.6000000000001</v>
          </cell>
        </row>
        <row r="140">
          <cell r="B140">
            <v>133</v>
          </cell>
          <cell r="C140" t="str">
            <v>TEMPLADORES PARA CABLE TENSOR 1 1/4" INCLUYE GRILLETES</v>
          </cell>
          <cell r="D140" t="str">
            <v>u</v>
          </cell>
          <cell r="E140">
            <v>6</v>
          </cell>
          <cell r="F140">
            <v>451.69</v>
          </cell>
          <cell r="G140">
            <v>2710.14</v>
          </cell>
        </row>
        <row r="141">
          <cell r="B141">
            <v>134</v>
          </cell>
          <cell r="C141" t="str">
            <v>PLACA DE ANCLAJE PARA MURO PANTALLA (INCLUYE VARILLAS ROSCADAS Ø16MM)</v>
          </cell>
          <cell r="D141" t="str">
            <v>u</v>
          </cell>
          <cell r="E141">
            <v>33</v>
          </cell>
          <cell r="F141">
            <v>92.21</v>
          </cell>
          <cell r="G141">
            <v>3042.93</v>
          </cell>
        </row>
        <row r="142">
          <cell r="B142" t="str">
            <v>HIDROSANITARIO</v>
          </cell>
          <cell r="G142">
            <v>72522.293716000015</v>
          </cell>
        </row>
        <row r="143">
          <cell r="B143" t="str">
            <v>SISTEMA DE AGUA POTABLE</v>
          </cell>
          <cell r="G143">
            <v>15322.079999999998</v>
          </cell>
        </row>
        <row r="144">
          <cell r="B144">
            <v>135</v>
          </cell>
          <cell r="C144" t="str">
            <v>TUBERIA Y ACCESORIOS DE POLIPROPILENO TERMOFUSION D=63MM</v>
          </cell>
          <cell r="D144" t="str">
            <v>m</v>
          </cell>
          <cell r="E144">
            <v>58</v>
          </cell>
          <cell r="F144">
            <v>38.130000000000003</v>
          </cell>
          <cell r="G144">
            <v>2211.54</v>
          </cell>
        </row>
        <row r="145">
          <cell r="B145">
            <v>136</v>
          </cell>
          <cell r="C145" t="str">
            <v>TUBERIA Y ACCESORIOS DE  POLIPROPILENO TERMOFUSION D=50MM</v>
          </cell>
          <cell r="D145" t="str">
            <v>m</v>
          </cell>
          <cell r="E145">
            <v>10</v>
          </cell>
          <cell r="F145">
            <v>32.119999999999997</v>
          </cell>
          <cell r="G145">
            <v>321.2</v>
          </cell>
        </row>
        <row r="146">
          <cell r="B146">
            <v>137</v>
          </cell>
          <cell r="C146" t="str">
            <v>TUBERIA Y ACCESORIOS DE POLIPROPILENO TERMOFUSION D=32MM</v>
          </cell>
          <cell r="D146" t="str">
            <v>m</v>
          </cell>
          <cell r="E146">
            <v>6</v>
          </cell>
          <cell r="F146">
            <v>19</v>
          </cell>
          <cell r="G146">
            <v>114</v>
          </cell>
        </row>
        <row r="147">
          <cell r="B147">
            <v>138</v>
          </cell>
          <cell r="C147" t="str">
            <v>TUBERIA Y ACCESORIOS DE POLIPROPILENO TERMOFUSION D=25MM</v>
          </cell>
          <cell r="D147" t="str">
            <v>m</v>
          </cell>
          <cell r="E147">
            <v>20</v>
          </cell>
          <cell r="F147">
            <v>14.61</v>
          </cell>
          <cell r="G147">
            <v>292.2</v>
          </cell>
        </row>
        <row r="148">
          <cell r="B148">
            <v>139</v>
          </cell>
          <cell r="C148" t="str">
            <v>TUBERIA Y ACCESORIOS DE POLIPROPILENO TERMOFUSION D=20MM</v>
          </cell>
          <cell r="D148" t="str">
            <v>m</v>
          </cell>
          <cell r="E148">
            <v>32</v>
          </cell>
          <cell r="F148">
            <v>13.01</v>
          </cell>
          <cell r="G148">
            <v>416.32</v>
          </cell>
        </row>
        <row r="149">
          <cell r="B149">
            <v>140</v>
          </cell>
          <cell r="C149" t="str">
            <v>PUNTO AAPP D=1/2"</v>
          </cell>
          <cell r="D149" t="str">
            <v>u</v>
          </cell>
          <cell r="E149">
            <v>7</v>
          </cell>
          <cell r="F149">
            <v>43.13</v>
          </cell>
          <cell r="G149">
            <v>301.91000000000003</v>
          </cell>
        </row>
        <row r="150">
          <cell r="B150">
            <v>141</v>
          </cell>
          <cell r="C150" t="str">
            <v>PUNTO AAPP D=3/4"</v>
          </cell>
          <cell r="D150" t="str">
            <v>u</v>
          </cell>
          <cell r="E150">
            <v>1</v>
          </cell>
          <cell r="F150">
            <v>52.87</v>
          </cell>
          <cell r="G150">
            <v>52.87</v>
          </cell>
        </row>
        <row r="151">
          <cell r="B151">
            <v>142</v>
          </cell>
          <cell r="C151" t="str">
            <v>PUNTO AAPP D=1"</v>
          </cell>
          <cell r="D151" t="str">
            <v>u</v>
          </cell>
          <cell r="E151">
            <v>4</v>
          </cell>
          <cell r="F151">
            <v>69.650000000000006</v>
          </cell>
          <cell r="G151">
            <v>278.60000000000002</v>
          </cell>
        </row>
        <row r="152">
          <cell r="B152">
            <v>143</v>
          </cell>
          <cell r="C152" t="str">
            <v>VALVULA DE CONTROL D=1/2"</v>
          </cell>
          <cell r="D152" t="str">
            <v>u</v>
          </cell>
          <cell r="E152">
            <v>7</v>
          </cell>
          <cell r="F152">
            <v>23.94</v>
          </cell>
          <cell r="G152">
            <v>167.58</v>
          </cell>
        </row>
        <row r="153">
          <cell r="B153">
            <v>144</v>
          </cell>
          <cell r="C153" t="str">
            <v>VALVULA DE CONTROL D=3/4"</v>
          </cell>
          <cell r="D153" t="str">
            <v>u</v>
          </cell>
          <cell r="E153">
            <v>1</v>
          </cell>
          <cell r="F153">
            <v>34.4</v>
          </cell>
          <cell r="G153">
            <v>34.4</v>
          </cell>
        </row>
        <row r="154">
          <cell r="B154">
            <v>145</v>
          </cell>
          <cell r="C154" t="str">
            <v>VALVULA DE CONTROL D=1"</v>
          </cell>
          <cell r="D154" t="str">
            <v>u</v>
          </cell>
          <cell r="E154">
            <v>3</v>
          </cell>
          <cell r="F154">
            <v>44.08</v>
          </cell>
          <cell r="G154">
            <v>132.24</v>
          </cell>
        </row>
        <row r="155">
          <cell r="B155">
            <v>146</v>
          </cell>
          <cell r="C155" t="str">
            <v>VALVULA DE CONTROL D=1 1/2"</v>
          </cell>
          <cell r="D155" t="str">
            <v>u</v>
          </cell>
          <cell r="E155">
            <v>2</v>
          </cell>
          <cell r="F155">
            <v>58.64</v>
          </cell>
          <cell r="G155">
            <v>117.28</v>
          </cell>
        </row>
        <row r="156">
          <cell r="B156">
            <v>147</v>
          </cell>
          <cell r="C156" t="str">
            <v>VALVULA DE CONTROL D= 2"</v>
          </cell>
          <cell r="D156" t="str">
            <v>u</v>
          </cell>
          <cell r="E156">
            <v>2</v>
          </cell>
          <cell r="F156">
            <v>135.11000000000001</v>
          </cell>
          <cell r="G156">
            <v>270.22000000000003</v>
          </cell>
        </row>
        <row r="157">
          <cell r="B157">
            <v>148</v>
          </cell>
          <cell r="C157" t="str">
            <v>VALVULA DE CONTROL D= 3"</v>
          </cell>
          <cell r="D157" t="str">
            <v>u</v>
          </cell>
          <cell r="E157">
            <v>1</v>
          </cell>
          <cell r="F157">
            <v>165.11</v>
          </cell>
          <cell r="G157">
            <v>165.11</v>
          </cell>
        </row>
        <row r="158">
          <cell r="B158">
            <v>149</v>
          </cell>
          <cell r="C158" t="str">
            <v>SUMINISTRO E INSTALACIÓN DE LAVAMANOS</v>
          </cell>
          <cell r="D158" t="str">
            <v>u</v>
          </cell>
          <cell r="E158">
            <v>3</v>
          </cell>
          <cell r="F158">
            <v>153.06</v>
          </cell>
          <cell r="G158">
            <v>459.18</v>
          </cell>
        </row>
        <row r="159">
          <cell r="B159">
            <v>150</v>
          </cell>
          <cell r="C159" t="str">
            <v>SUMINISTRO E INSTALACIÓN DE URINARIO</v>
          </cell>
          <cell r="D159" t="str">
            <v>u</v>
          </cell>
          <cell r="E159">
            <v>1</v>
          </cell>
          <cell r="F159">
            <v>182.45</v>
          </cell>
          <cell r="G159">
            <v>182.45</v>
          </cell>
        </row>
        <row r="160">
          <cell r="B160">
            <v>151</v>
          </cell>
          <cell r="C160" t="str">
            <v>SUMINISTRO E INSTALACIÓN DE INODORO DE FLUXOMETRO</v>
          </cell>
          <cell r="D160" t="str">
            <v>u</v>
          </cell>
          <cell r="E160">
            <v>4</v>
          </cell>
          <cell r="F160">
            <v>284.62</v>
          </cell>
          <cell r="G160">
            <v>1138.48</v>
          </cell>
        </row>
        <row r="161">
          <cell r="B161">
            <v>152</v>
          </cell>
          <cell r="C161" t="str">
            <v>EQUIPO HIDRONEUMATICO (INCLUYE 2 BOMBAS DE 5HP, UN TANQUE DE PRESION DE 85 GL Y PANEL DE CONTROL)</v>
          </cell>
          <cell r="D161" t="str">
            <v>u</v>
          </cell>
          <cell r="E161">
            <v>1</v>
          </cell>
          <cell r="F161">
            <v>6961.28</v>
          </cell>
          <cell r="G161">
            <v>6961.28</v>
          </cell>
        </row>
        <row r="162">
          <cell r="B162">
            <v>153</v>
          </cell>
          <cell r="C162" t="str">
            <v>ACCESORIOS PARA EL EQUIPO DE BOMBEO INCLUYE: TUBERIA, ACCESORIOS (GALVANIZADOS) Y VALVULAS (BRONCE)</v>
          </cell>
          <cell r="D162" t="str">
            <v>u</v>
          </cell>
          <cell r="E162">
            <v>1</v>
          </cell>
          <cell r="F162">
            <v>1261.7</v>
          </cell>
          <cell r="G162">
            <v>1261.7</v>
          </cell>
        </row>
        <row r="163">
          <cell r="B163">
            <v>154</v>
          </cell>
          <cell r="C163" t="str">
            <v>FLOTADOR DE NIVEL MAXIMO DE 1 1/2"</v>
          </cell>
          <cell r="D163" t="str">
            <v>u</v>
          </cell>
          <cell r="E163">
            <v>1</v>
          </cell>
          <cell r="F163">
            <v>102.91</v>
          </cell>
          <cell r="G163">
            <v>102.91</v>
          </cell>
        </row>
        <row r="164">
          <cell r="B164">
            <v>155</v>
          </cell>
          <cell r="C164" t="str">
            <v>BLOQUES DE ANCLAJES</v>
          </cell>
          <cell r="D164" t="str">
            <v>u</v>
          </cell>
          <cell r="E164">
            <v>4</v>
          </cell>
          <cell r="F164">
            <v>60.33</v>
          </cell>
          <cell r="G164">
            <v>241.32</v>
          </cell>
        </row>
        <row r="165">
          <cell r="B165">
            <v>156</v>
          </cell>
          <cell r="C165" t="str">
            <v>CONTROL DE NIVEL MINIMO</v>
          </cell>
          <cell r="D165" t="str">
            <v>u</v>
          </cell>
          <cell r="E165">
            <v>1</v>
          </cell>
          <cell r="F165">
            <v>99.29</v>
          </cell>
          <cell r="G165">
            <v>99.29</v>
          </cell>
        </row>
        <row r="166">
          <cell r="B166" t="str">
            <v>SISTEMA DE AGUAS SERVIDAS Y VENTILACION</v>
          </cell>
          <cell r="G166">
            <v>10547.242</v>
          </cell>
        </row>
        <row r="167">
          <cell r="B167">
            <v>157</v>
          </cell>
          <cell r="C167" t="str">
            <v>TAPA DE HIERRO GALVANIZADO 0,80 x 0,80 M PARA CISTERNA</v>
          </cell>
          <cell r="D167" t="str">
            <v>u</v>
          </cell>
          <cell r="E167">
            <v>1</v>
          </cell>
          <cell r="F167">
            <v>222.87</v>
          </cell>
          <cell r="G167">
            <v>222.87</v>
          </cell>
        </row>
        <row r="168">
          <cell r="B168">
            <v>158</v>
          </cell>
          <cell r="C168" t="str">
            <v>SUMINISTRO E INSTALACION DE TUBERIA PVC Ø 160MM CORRUGADA DOBLE PARED. INCLUYE RECUBRIMIENTO DE PIEDRA 1/2"</v>
          </cell>
          <cell r="D168" t="str">
            <v>m</v>
          </cell>
          <cell r="E168">
            <v>5</v>
          </cell>
          <cell r="F168">
            <v>23.55</v>
          </cell>
          <cell r="G168">
            <v>117.75</v>
          </cell>
        </row>
        <row r="169">
          <cell r="B169">
            <v>159</v>
          </cell>
          <cell r="C169" t="str">
            <v>SUMINISTRO E INSTALACION DE TUBERIA PVC Ø 110MM CORRUGADA DOBLE PARED. INCLUYE RECUBRIMIENTO DE ARENA</v>
          </cell>
          <cell r="D169" t="str">
            <v>m</v>
          </cell>
          <cell r="E169">
            <v>350</v>
          </cell>
          <cell r="F169">
            <v>18.559999999999999</v>
          </cell>
          <cell r="G169">
            <v>6496</v>
          </cell>
        </row>
        <row r="170">
          <cell r="B170">
            <v>160</v>
          </cell>
          <cell r="C170" t="str">
            <v>TUBERIA PVC DES Ø 75 MM - AASS</v>
          </cell>
          <cell r="D170" t="str">
            <v>m</v>
          </cell>
          <cell r="E170">
            <v>50</v>
          </cell>
          <cell r="F170">
            <v>7.19</v>
          </cell>
          <cell r="G170">
            <v>359.5</v>
          </cell>
        </row>
        <row r="171">
          <cell r="B171">
            <v>161</v>
          </cell>
          <cell r="C171" t="str">
            <v>TUBERIA PVC DES Ø 50 MM - AASS</v>
          </cell>
          <cell r="D171" t="str">
            <v>m</v>
          </cell>
          <cell r="E171">
            <v>21.8</v>
          </cell>
          <cell r="F171">
            <v>4.4400000000000004</v>
          </cell>
          <cell r="G171">
            <v>96.792000000000016</v>
          </cell>
        </row>
        <row r="172">
          <cell r="B172">
            <v>162</v>
          </cell>
          <cell r="C172" t="str">
            <v>PUNTOS AASS D=110MM</v>
          </cell>
          <cell r="D172" t="str">
            <v>u</v>
          </cell>
          <cell r="E172">
            <v>4</v>
          </cell>
          <cell r="F172">
            <v>44.45</v>
          </cell>
          <cell r="G172">
            <v>177.8</v>
          </cell>
        </row>
        <row r="173">
          <cell r="B173">
            <v>163</v>
          </cell>
          <cell r="C173" t="str">
            <v>PUNTOS AASS D=75MM</v>
          </cell>
          <cell r="D173" t="str">
            <v>u</v>
          </cell>
          <cell r="E173">
            <v>4</v>
          </cell>
          <cell r="F173">
            <v>27.16</v>
          </cell>
          <cell r="G173">
            <v>108.64</v>
          </cell>
        </row>
        <row r="174">
          <cell r="B174">
            <v>164</v>
          </cell>
          <cell r="C174" t="str">
            <v>PUNTOS  AASS  D=50MM</v>
          </cell>
          <cell r="D174" t="str">
            <v>u</v>
          </cell>
          <cell r="E174">
            <v>4</v>
          </cell>
          <cell r="F174">
            <v>24.66</v>
          </cell>
          <cell r="G174">
            <v>98.64</v>
          </cell>
        </row>
        <row r="175">
          <cell r="B175">
            <v>165</v>
          </cell>
          <cell r="C175" t="str">
            <v>REGISTRO DE LIMPIEZA Ø110MM</v>
          </cell>
          <cell r="D175" t="str">
            <v>u</v>
          </cell>
          <cell r="E175">
            <v>2</v>
          </cell>
          <cell r="F175">
            <v>30.47</v>
          </cell>
          <cell r="G175">
            <v>60.94</v>
          </cell>
        </row>
        <row r="176">
          <cell r="B176">
            <v>166</v>
          </cell>
          <cell r="C176" t="str">
            <v>REJILLA DE PVC PARA VENTILACION 50MM</v>
          </cell>
          <cell r="D176" t="str">
            <v>u</v>
          </cell>
          <cell r="E176">
            <v>7</v>
          </cell>
          <cell r="F176">
            <v>16.510000000000002</v>
          </cell>
          <cell r="G176">
            <v>115.57000000000001</v>
          </cell>
        </row>
        <row r="177">
          <cell r="B177">
            <v>167</v>
          </cell>
          <cell r="C177" t="str">
            <v>INSTALACION DE SOPORTES PARA TUBERIA</v>
          </cell>
          <cell r="D177" t="str">
            <v>u</v>
          </cell>
          <cell r="E177">
            <v>150</v>
          </cell>
          <cell r="F177">
            <v>14.12</v>
          </cell>
          <cell r="G177">
            <v>2118</v>
          </cell>
        </row>
        <row r="178">
          <cell r="B178">
            <v>168</v>
          </cell>
          <cell r="C178" t="str">
            <v>SUMINISTRO E INSTALACION DE CAJAS DOMICILIARIAS AASS (INCLUYE TAPA METÁLICA)</v>
          </cell>
          <cell r="D178" t="str">
            <v>u</v>
          </cell>
          <cell r="E178">
            <v>2</v>
          </cell>
          <cell r="F178">
            <v>287.37</v>
          </cell>
          <cell r="G178">
            <v>574.74</v>
          </cell>
        </row>
        <row r="179">
          <cell r="B179" t="str">
            <v>SISTEMA DE AGUAS LLUVIAS</v>
          </cell>
          <cell r="G179">
            <v>22090.394916000001</v>
          </cell>
        </row>
        <row r="180">
          <cell r="B180">
            <v>169</v>
          </cell>
          <cell r="C180" t="str">
            <v>TRAMPA DE GRASAS DE ACERO INOXIDABLE</v>
          </cell>
          <cell r="D180" t="str">
            <v>u</v>
          </cell>
          <cell r="E180">
            <v>4</v>
          </cell>
          <cell r="F180">
            <v>688.63</v>
          </cell>
          <cell r="G180">
            <v>2754.52</v>
          </cell>
        </row>
        <row r="181">
          <cell r="B181">
            <v>170</v>
          </cell>
          <cell r="C181" t="str">
            <v>TUBERIA PVC DOBLE PARED ESTRUCTURADA D=250 MM</v>
          </cell>
          <cell r="D181" t="str">
            <v>m</v>
          </cell>
          <cell r="E181">
            <v>35.033600000000007</v>
          </cell>
          <cell r="F181">
            <v>34.81</v>
          </cell>
          <cell r="G181">
            <v>1219.5196160000003</v>
          </cell>
        </row>
        <row r="182">
          <cell r="B182">
            <v>171</v>
          </cell>
          <cell r="C182" t="str">
            <v>REJILLA TIPO TORMENTA (BRONCE)</v>
          </cell>
          <cell r="D182" t="str">
            <v>u</v>
          </cell>
          <cell r="E182">
            <v>18</v>
          </cell>
          <cell r="F182">
            <v>58.64</v>
          </cell>
          <cell r="G182">
            <v>1055.52</v>
          </cell>
        </row>
        <row r="183">
          <cell r="B183">
            <v>172</v>
          </cell>
          <cell r="C183" t="str">
            <v>PUNTOS DE SUMIDEROS DE AALL D=110MM, INCLUYE REJILLA TIPO CC 150MM x 110MM (ALUMINIO)</v>
          </cell>
          <cell r="D183" t="str">
            <v>u</v>
          </cell>
          <cell r="E183">
            <v>39</v>
          </cell>
          <cell r="F183">
            <v>59.99</v>
          </cell>
          <cell r="G183">
            <v>2339.61</v>
          </cell>
        </row>
        <row r="184">
          <cell r="B184">
            <v>173</v>
          </cell>
          <cell r="C184" t="str">
            <v>CANALETA DOBLE CAÑA DE HORMIGON SIMPLE</v>
          </cell>
          <cell r="D184" t="str">
            <v>m</v>
          </cell>
          <cell r="E184">
            <v>190.9</v>
          </cell>
          <cell r="F184">
            <v>22.34</v>
          </cell>
          <cell r="G184">
            <v>4264.7060000000001</v>
          </cell>
        </row>
        <row r="185">
          <cell r="B185">
            <v>174</v>
          </cell>
          <cell r="C185" t="str">
            <v>DUCTO CANAL (HA),  INCLUYE TAPA EN HA PERFORADA F'C=28Mpa (280 KG/CM2) ANCHO=0,40m - AALL</v>
          </cell>
          <cell r="D185" t="str">
            <v>m</v>
          </cell>
          <cell r="E185">
            <v>205.07</v>
          </cell>
          <cell r="F185">
            <v>50.99</v>
          </cell>
          <cell r="G185">
            <v>10456.5193</v>
          </cell>
        </row>
        <row r="186">
          <cell r="B186" t="str">
            <v>SISTEMA DE RIEGO, REDES Y VALVULAS</v>
          </cell>
          <cell r="G186">
            <v>24562.576800000003</v>
          </cell>
        </row>
        <row r="187">
          <cell r="B187">
            <v>175</v>
          </cell>
          <cell r="C187" t="str">
            <v>SUMINISTRO E INSTALACIÓN DE HIDRANTE D=4" DE DOS SALIDAS DE 1/2" (INCLUYE ACCESORIOS, BRIDAS, UNION MECANICA UNIVERSAL, NEPLO,VALVULA, ANCLAJE, TAPA METALICA CON VISOR INSPECCIÓN, ENTRE OTROS) - SCI</v>
          </cell>
          <cell r="D187" t="str">
            <v>u</v>
          </cell>
          <cell r="E187">
            <v>2</v>
          </cell>
          <cell r="F187">
            <v>3050.57</v>
          </cell>
          <cell r="G187">
            <v>6101.14</v>
          </cell>
        </row>
        <row r="188">
          <cell r="B188">
            <v>176</v>
          </cell>
          <cell r="C188" t="str">
            <v>SUMINISTRO E INSTALACIÓN DE TUBERIA DE DISTRIBUCIÓN Y ACCESORIOS PVC U/Z 1,25 MPA D=63MM</v>
          </cell>
          <cell r="D188" t="str">
            <v>m</v>
          </cell>
          <cell r="E188">
            <v>290</v>
          </cell>
          <cell r="F188">
            <v>9.17</v>
          </cell>
          <cell r="G188">
            <v>2659.3</v>
          </cell>
        </row>
        <row r="189">
          <cell r="B189">
            <v>177</v>
          </cell>
          <cell r="C189" t="str">
            <v>SUMINISTRO E INSTALACIÓN DE TUBERIA DE DISTRIBUCIÓN Y ACCESORIOS PVC E/C 1 MPA  D= 50MM</v>
          </cell>
          <cell r="D189" t="str">
            <v>m</v>
          </cell>
          <cell r="E189">
            <v>143.22</v>
          </cell>
          <cell r="F189">
            <v>7.94</v>
          </cell>
          <cell r="G189">
            <v>1137.1668</v>
          </cell>
        </row>
        <row r="190">
          <cell r="B190">
            <v>178</v>
          </cell>
          <cell r="C190" t="str">
            <v>SUMINISTRO E INSTALACIÓN DE TUBERIA Y ACCESORIOS PVC E/C 1 MPA D= 40 MM</v>
          </cell>
          <cell r="D190" t="str">
            <v>m</v>
          </cell>
          <cell r="E190">
            <v>5</v>
          </cell>
          <cell r="F190">
            <v>7.28</v>
          </cell>
          <cell r="G190">
            <v>36.4</v>
          </cell>
        </row>
        <row r="191">
          <cell r="B191">
            <v>179</v>
          </cell>
          <cell r="C191" t="str">
            <v>SUMINISTRO E INSTALACIÓN DE TUBERIA Y ACCESORIOS PVC E/C 1 MPA D= 32 MM</v>
          </cell>
          <cell r="D191" t="str">
            <v>m</v>
          </cell>
          <cell r="E191">
            <v>186</v>
          </cell>
          <cell r="F191">
            <v>6.55</v>
          </cell>
          <cell r="G191">
            <v>1218.3</v>
          </cell>
        </row>
        <row r="192">
          <cell r="B192">
            <v>180</v>
          </cell>
          <cell r="C192" t="str">
            <v>SUMINISTRO E INSTALACIÓN DE TUBERIA Y ACCESORIOS PVC E/C 1 MPA  D= 25 MM</v>
          </cell>
          <cell r="D192" t="str">
            <v>m</v>
          </cell>
          <cell r="E192">
            <v>102</v>
          </cell>
          <cell r="F192">
            <v>5.33</v>
          </cell>
          <cell r="G192">
            <v>543.66</v>
          </cell>
        </row>
        <row r="193">
          <cell r="B193">
            <v>181</v>
          </cell>
          <cell r="C193" t="str">
            <v>SUMINISTRO E INSTALACIÓN DE TUBERIA Y ACCESORIOS PVC E/C  1 MPA  D= 20 MM</v>
          </cell>
          <cell r="D193" t="str">
            <v>m</v>
          </cell>
          <cell r="E193">
            <v>306</v>
          </cell>
          <cell r="F193">
            <v>4.9400000000000004</v>
          </cell>
          <cell r="G193">
            <v>1511.64</v>
          </cell>
        </row>
        <row r="194">
          <cell r="B194">
            <v>182</v>
          </cell>
          <cell r="C194" t="str">
            <v>ASPERSORES TIPO ROCIADOR (RADIO 3 - 5 M), INCLUYE ACCESORIOS DE INSTALACIÓN</v>
          </cell>
          <cell r="D194" t="str">
            <v>u</v>
          </cell>
          <cell r="E194">
            <v>75</v>
          </cell>
          <cell r="F194">
            <v>25.16</v>
          </cell>
          <cell r="G194">
            <v>1887</v>
          </cell>
        </row>
        <row r="195">
          <cell r="B195">
            <v>183</v>
          </cell>
          <cell r="C195" t="str">
            <v>VALVULA SOLENOIDE PVC Ø 1" 24V AC, INCLUYE ACCESORIOS</v>
          </cell>
          <cell r="D195" t="str">
            <v>u</v>
          </cell>
          <cell r="E195">
            <v>15</v>
          </cell>
          <cell r="F195">
            <v>118.91</v>
          </cell>
          <cell r="G195">
            <v>1783.6499999999999</v>
          </cell>
        </row>
        <row r="196">
          <cell r="B196">
            <v>184</v>
          </cell>
          <cell r="C196" t="str">
            <v>VALVULA DE BRONCE 2" 125 PSI, INCLUYE ACCESORIOS DE INSTALACIÓN</v>
          </cell>
          <cell r="D196" t="str">
            <v>u</v>
          </cell>
          <cell r="E196">
            <v>2</v>
          </cell>
          <cell r="F196">
            <v>191.01</v>
          </cell>
          <cell r="G196">
            <v>382.02</v>
          </cell>
        </row>
        <row r="197">
          <cell r="B197">
            <v>185</v>
          </cell>
          <cell r="C197" t="str">
            <v>VALVULAS DE ACOPLE RAPIDO, INCLUYE BAYONETA Y ACCESORIOS DE INSTALACIÓN Y CAJA PVC 10" (LIMPIEZA)</v>
          </cell>
          <cell r="D197" t="str">
            <v>u</v>
          </cell>
          <cell r="E197">
            <v>19</v>
          </cell>
          <cell r="F197">
            <v>109.28</v>
          </cell>
          <cell r="G197">
            <v>2076.3200000000002</v>
          </cell>
        </row>
        <row r="198">
          <cell r="B198">
            <v>186</v>
          </cell>
          <cell r="C198" t="str">
            <v>CAJAS DE PVC CON TAPA RECTANGULAR PARA VALVULAS SOLENOIDES ESTANDAR</v>
          </cell>
          <cell r="D198" t="str">
            <v>u</v>
          </cell>
          <cell r="E198">
            <v>10</v>
          </cell>
          <cell r="F198">
            <v>68.569999999999993</v>
          </cell>
          <cell r="G198">
            <v>685.69999999999993</v>
          </cell>
        </row>
        <row r="199">
          <cell r="B199">
            <v>187</v>
          </cell>
          <cell r="C199" t="str">
            <v>PROGRAMADOR DE RIEGO DE 12 ESTACIONES</v>
          </cell>
          <cell r="D199" t="str">
            <v>u</v>
          </cell>
          <cell r="E199">
            <v>2</v>
          </cell>
          <cell r="F199">
            <v>991.68</v>
          </cell>
          <cell r="G199">
            <v>1983.36</v>
          </cell>
        </row>
        <row r="200">
          <cell r="B200">
            <v>188</v>
          </cell>
          <cell r="C200" t="str">
            <v>TUBERIA CONDUIT PVC PESADO 1"</v>
          </cell>
          <cell r="D200" t="str">
            <v>m</v>
          </cell>
          <cell r="E200">
            <v>680</v>
          </cell>
          <cell r="F200">
            <v>2.58</v>
          </cell>
          <cell r="G200">
            <v>1754.4</v>
          </cell>
        </row>
        <row r="201">
          <cell r="B201">
            <v>189</v>
          </cell>
          <cell r="C201" t="str">
            <v>SENSOR DE LLUVIA</v>
          </cell>
          <cell r="D201" t="str">
            <v>u</v>
          </cell>
          <cell r="E201">
            <v>2</v>
          </cell>
          <cell r="F201">
            <v>401.26</v>
          </cell>
          <cell r="G201">
            <v>802.52</v>
          </cell>
        </row>
        <row r="202">
          <cell r="B202" t="str">
            <v>ELECTRICO</v>
          </cell>
          <cell r="G202">
            <v>333058.43</v>
          </cell>
        </row>
        <row r="203">
          <cell r="B203">
            <v>190</v>
          </cell>
          <cell r="C203" t="str">
            <v>CABLE AWG # 16 FLEX</v>
          </cell>
          <cell r="D203" t="str">
            <v>m</v>
          </cell>
          <cell r="E203">
            <v>2720</v>
          </cell>
          <cell r="F203">
            <v>0.45</v>
          </cell>
          <cell r="G203">
            <v>1224</v>
          </cell>
        </row>
        <row r="204">
          <cell r="B204">
            <v>191</v>
          </cell>
          <cell r="C204" t="str">
            <v>SUMINISTRO E INSTALACIÓN DE GEOTEXTIL PERMEABLE</v>
          </cell>
          <cell r="D204" t="str">
            <v>m2</v>
          </cell>
          <cell r="E204">
            <v>400</v>
          </cell>
          <cell r="F204">
            <v>2.67</v>
          </cell>
          <cell r="G204">
            <v>1068</v>
          </cell>
        </row>
        <row r="205">
          <cell r="B205">
            <v>192</v>
          </cell>
          <cell r="C205" t="str">
            <v>FILTRO DE PIEDRA TRITURADA D=3/4" (DRENAJE)</v>
          </cell>
          <cell r="D205" t="str">
            <v>m3</v>
          </cell>
          <cell r="E205">
            <v>70</v>
          </cell>
          <cell r="F205">
            <v>22.16</v>
          </cell>
          <cell r="G205">
            <v>1551.2</v>
          </cell>
        </row>
        <row r="206">
          <cell r="B206">
            <v>193</v>
          </cell>
          <cell r="C206" t="str">
            <v>SUMINISTRO E INSTALACIÓN DE TUBERIA 160MM PVC PERFORADA PARA SUBDREN INCLUYE ACCESORIOS</v>
          </cell>
          <cell r="D206" t="str">
            <v>m</v>
          </cell>
          <cell r="E206">
            <v>215</v>
          </cell>
          <cell r="F206">
            <v>22.99</v>
          </cell>
          <cell r="G206">
            <v>4942.8499999999995</v>
          </cell>
        </row>
        <row r="207">
          <cell r="B207">
            <v>194</v>
          </cell>
          <cell r="C207" t="str">
            <v>CAJA DE PASO DE HORMIGON ARMADO DE 80X80X80 CM.  F'C=210KG/CM2</v>
          </cell>
          <cell r="D207" t="str">
            <v>u</v>
          </cell>
          <cell r="E207">
            <v>19</v>
          </cell>
          <cell r="F207">
            <v>184.89</v>
          </cell>
          <cell r="G207">
            <v>3512.91</v>
          </cell>
        </row>
        <row r="208">
          <cell r="B208">
            <v>195</v>
          </cell>
          <cell r="C208" t="str">
            <v>TAPA METÁLICA DE 60CM DE DIÁMETRO ABISAGRADA 400KN (LOGO COMUNICACIONES)</v>
          </cell>
          <cell r="D208" t="str">
            <v>u</v>
          </cell>
          <cell r="E208">
            <v>19</v>
          </cell>
          <cell r="F208">
            <v>333</v>
          </cell>
          <cell r="G208">
            <v>6327</v>
          </cell>
        </row>
        <row r="209">
          <cell r="B209">
            <v>196</v>
          </cell>
          <cell r="C209" t="str">
            <v>CAJA DE PASO DE HORMIGON ARMADO DE 90X90X90 CM. F'C=210KG/CM2</v>
          </cell>
          <cell r="D209" t="str">
            <v>u</v>
          </cell>
          <cell r="E209">
            <v>4</v>
          </cell>
          <cell r="F209">
            <v>192.63</v>
          </cell>
          <cell r="G209">
            <v>770.52</v>
          </cell>
        </row>
        <row r="210">
          <cell r="B210">
            <v>197</v>
          </cell>
          <cell r="C210" t="str">
            <v>TAPA METÁLICA DE 90 X 80 CM DE HIERRO DUCTIL DE 250 KN (LOGO ELECTRICIDAD)</v>
          </cell>
          <cell r="D210" t="str">
            <v>u</v>
          </cell>
          <cell r="E210">
            <v>4</v>
          </cell>
          <cell r="F210">
            <v>459.04</v>
          </cell>
          <cell r="G210">
            <v>1836.16</v>
          </cell>
        </row>
        <row r="211">
          <cell r="B211">
            <v>198</v>
          </cell>
          <cell r="C211" t="str">
            <v>CAJA DE PASO DE HORMIGON ARMADO DE 60X60X60 CM. F´C=210KG/CM2</v>
          </cell>
          <cell r="D211" t="str">
            <v>u</v>
          </cell>
          <cell r="E211">
            <v>13</v>
          </cell>
          <cell r="F211">
            <v>144.21</v>
          </cell>
          <cell r="G211">
            <v>1874.73</v>
          </cell>
        </row>
        <row r="212">
          <cell r="B212">
            <v>199</v>
          </cell>
          <cell r="C212" t="str">
            <v>TAPA METÁLICA DE 60CM DE DIÁMETRO ABISAGRADA 400KN (LOGO ELECTRICIDAD)</v>
          </cell>
          <cell r="D212" t="str">
            <v>u</v>
          </cell>
          <cell r="E212">
            <v>13</v>
          </cell>
          <cell r="F212">
            <v>333.06</v>
          </cell>
          <cell r="G212">
            <v>4329.78</v>
          </cell>
        </row>
        <row r="213">
          <cell r="B213">
            <v>200</v>
          </cell>
          <cell r="C213" t="str">
            <v>CAJA DE PASO DE HORMIGON SIMPLE DE 40X40X40 CM. F´C=210 KG/CM2</v>
          </cell>
          <cell r="D213" t="str">
            <v>u</v>
          </cell>
          <cell r="E213">
            <v>19</v>
          </cell>
          <cell r="F213">
            <v>50.95</v>
          </cell>
          <cell r="G213">
            <v>968.05000000000007</v>
          </cell>
        </row>
        <row r="214">
          <cell r="B214">
            <v>201</v>
          </cell>
          <cell r="C214" t="str">
            <v>TAPA METALICA DE 40X40 CM CON LOGO ELECTRICIDAD PARA CAJAS PROYECTADAS DE 250KN</v>
          </cell>
          <cell r="D214" t="str">
            <v>u</v>
          </cell>
          <cell r="E214">
            <v>19</v>
          </cell>
          <cell r="F214">
            <v>121.91</v>
          </cell>
          <cell r="G214">
            <v>2316.29</v>
          </cell>
        </row>
        <row r="215">
          <cell r="B215">
            <v>202</v>
          </cell>
          <cell r="C215" t="str">
            <v>CANALIZACIÓN CON 4 TUBOS DE 110MM PVC CORRUGADAS DOBLE PARED (PARED EXTERIOR CORRUGADA E INTERIOR LISA)</v>
          </cell>
          <cell r="D215" t="str">
            <v>m</v>
          </cell>
          <cell r="E215">
            <v>734</v>
          </cell>
          <cell r="F215">
            <v>39.24</v>
          </cell>
          <cell r="G215">
            <v>28802.16</v>
          </cell>
        </row>
        <row r="216">
          <cell r="B216">
            <v>203</v>
          </cell>
          <cell r="C216" t="str">
            <v>CANALIZACIÓN CON 2 TUBOS DE 110MM PVC CORRUGADAS DOBLE PARED (PARED EXTERIOR CORRUGADA E INTERIOR LISA)</v>
          </cell>
          <cell r="D216" t="str">
            <v>m</v>
          </cell>
          <cell r="E216">
            <v>10</v>
          </cell>
          <cell r="F216">
            <v>18.61</v>
          </cell>
          <cell r="G216">
            <v>186.1</v>
          </cell>
        </row>
        <row r="217">
          <cell r="B217">
            <v>204</v>
          </cell>
          <cell r="C217" t="str">
            <v>BAJANTE ELÉCTRICA CON 2 TUBOS DE 3" METÁLICO RÍGIDO DE USO ELÉCTRICO CON SU RESPECTIVO CODO Y REVERSIBLE</v>
          </cell>
          <cell r="D217" t="str">
            <v>u</v>
          </cell>
          <cell r="E217">
            <v>1</v>
          </cell>
          <cell r="F217">
            <v>284.91000000000003</v>
          </cell>
          <cell r="G217">
            <v>284.91000000000003</v>
          </cell>
        </row>
        <row r="218">
          <cell r="B218">
            <v>205</v>
          </cell>
          <cell r="C218" t="str">
            <v>BAJANTE ELÉCTRICA CON 2 TUBOS DE 4" METÁLICO RÍGIDO DE USO ELÉCTRICO CON SU RESPECTIVO CODO Y REVERSIBLE</v>
          </cell>
          <cell r="D218" t="str">
            <v>u</v>
          </cell>
          <cell r="E218">
            <v>3</v>
          </cell>
          <cell r="F218">
            <v>372.69</v>
          </cell>
          <cell r="G218">
            <v>1118.07</v>
          </cell>
        </row>
        <row r="219">
          <cell r="B219">
            <v>206</v>
          </cell>
          <cell r="C219" t="str">
            <v>CANALIZACIÓN CON 1 TUBERÍA DE 50MM PVC DE USO ELÉCTRICO (INCLUYE CODO)</v>
          </cell>
          <cell r="D219" t="str">
            <v>m</v>
          </cell>
          <cell r="E219">
            <v>220</v>
          </cell>
          <cell r="F219">
            <v>6.78</v>
          </cell>
          <cell r="G219">
            <v>1491.6000000000001</v>
          </cell>
        </row>
        <row r="220">
          <cell r="B220">
            <v>207</v>
          </cell>
          <cell r="C220" t="str">
            <v>CODO DE 50 MM PVC DE RADIO LARGO, TIPO PESADO</v>
          </cell>
          <cell r="D220" t="str">
            <v>u</v>
          </cell>
          <cell r="E220">
            <v>20</v>
          </cell>
          <cell r="F220">
            <v>7.95</v>
          </cell>
          <cell r="G220">
            <v>159</v>
          </cell>
        </row>
        <row r="221">
          <cell r="B221">
            <v>208</v>
          </cell>
          <cell r="C221" t="str">
            <v>CONEXIÓN DE CABLEADO DE ALUMBRADO PÚBLICO (CABLE CONCÉNTRICO 3X10 AWG Y/O 3X12 AWG) A LAS REDES DE BAJA TENSIÓN, USANDO LA CINTA AUTOFUNDENTE Y LA CINTA AISLANTE CORRESPONDIENTE</v>
          </cell>
          <cell r="D221" t="str">
            <v>u</v>
          </cell>
          <cell r="E221">
            <v>127</v>
          </cell>
          <cell r="F221">
            <v>12.28</v>
          </cell>
          <cell r="G221">
            <v>1559.56</v>
          </cell>
        </row>
        <row r="222">
          <cell r="B222">
            <v>209</v>
          </cell>
          <cell r="C222" t="str">
            <v>SUMINISTRO Y TENDIDO DE CABLE CONCÉNTRICO 3X10 AWG</v>
          </cell>
          <cell r="D222" t="str">
            <v>m</v>
          </cell>
          <cell r="E222">
            <v>320</v>
          </cell>
          <cell r="F222">
            <v>6.49</v>
          </cell>
          <cell r="G222">
            <v>2076.8000000000002</v>
          </cell>
        </row>
        <row r="223">
          <cell r="B223">
            <v>210</v>
          </cell>
          <cell r="C223" t="str">
            <v>SUMINISTRO Y TENDIDO DE CABLE CONCÉNTRICO 3X12 AWG</v>
          </cell>
          <cell r="D223" t="str">
            <v>m</v>
          </cell>
          <cell r="E223">
            <v>410</v>
          </cell>
          <cell r="F223">
            <v>9.08</v>
          </cell>
          <cell r="G223">
            <v>3722.8</v>
          </cell>
        </row>
        <row r="224">
          <cell r="B224">
            <v>211</v>
          </cell>
          <cell r="C224" t="str">
            <v>BASE DE HORMIGÓN SIMPLE F'C= 210 KG/CM2 PARA PADMOUNTED</v>
          </cell>
          <cell r="D224" t="str">
            <v>u</v>
          </cell>
          <cell r="E224">
            <v>2</v>
          </cell>
          <cell r="F224">
            <v>50.36</v>
          </cell>
          <cell r="G224">
            <v>100.72</v>
          </cell>
        </row>
        <row r="225">
          <cell r="B225">
            <v>212</v>
          </cell>
          <cell r="C225" t="str">
            <v>OBRA  CIVIL PARA ALOJAR EL TABLERO TOTALIZADOR DE LOS TRANSFORMADORES PADMOUNTED (INCLUYE TUBERIA METALICA RIGIDA DE 1 1/4", MODULO METALICO PARA  MEDIDOR 3F CL-20, SOCKET 13 TERMINALES Y DEMAS ELEMENTOS DEL MEER)</v>
          </cell>
          <cell r="D225" t="str">
            <v>u</v>
          </cell>
          <cell r="E225">
            <v>1</v>
          </cell>
          <cell r="F225">
            <v>575.98</v>
          </cell>
          <cell r="G225">
            <v>575.98</v>
          </cell>
        </row>
        <row r="226">
          <cell r="B226">
            <v>213</v>
          </cell>
          <cell r="C226" t="str">
            <v>SUMINISTRO E INSTALACIÓN DE BOLARDOS DE CONTENCIÓN</v>
          </cell>
          <cell r="D226" t="str">
            <v>u</v>
          </cell>
          <cell r="E226">
            <v>8</v>
          </cell>
          <cell r="F226">
            <v>151.36000000000001</v>
          </cell>
          <cell r="G226">
            <v>1210.8800000000001</v>
          </cell>
        </row>
        <row r="227">
          <cell r="B227">
            <v>214</v>
          </cell>
          <cell r="C227" t="str">
            <v>CANALIZACIÓN CON 1 TUBERÍA DE 3/4" PVC TIPO PESADO E/C. INCLUYE CODO</v>
          </cell>
          <cell r="D227" t="str">
            <v>m</v>
          </cell>
          <cell r="E227">
            <v>370</v>
          </cell>
          <cell r="F227">
            <v>6.26</v>
          </cell>
          <cell r="G227">
            <v>2316.1999999999998</v>
          </cell>
        </row>
        <row r="228">
          <cell r="B228">
            <v>215</v>
          </cell>
          <cell r="C228" t="str">
            <v>MALLA DE PUESTA A TIERRA PARA TRANSFORMADORES PAD MOUNTED (ARREGLO RECTANGULAR DE 4 PICAS) INC. CABLE DE COBRE DESNUDO 2/0 AWG, 4 VARILLAS DE PUESTA A TIERRA Y SOLDADURA EXOTÉRMICA</v>
          </cell>
          <cell r="D228" t="str">
            <v>u</v>
          </cell>
          <cell r="E228">
            <v>2</v>
          </cell>
          <cell r="F228">
            <v>544.67999999999995</v>
          </cell>
          <cell r="G228">
            <v>1089.3599999999999</v>
          </cell>
        </row>
        <row r="229">
          <cell r="B229">
            <v>216</v>
          </cell>
          <cell r="C229" t="str">
            <v>CANALIZACIÓN CON 1 TUBERÍA DE 1" PVC TIPO PESADO E/C DE 1" X 3 M. INCLUYE CODO DE LLEGADA A POSTE</v>
          </cell>
          <cell r="D229" t="str">
            <v>m</v>
          </cell>
          <cell r="E229">
            <v>270</v>
          </cell>
          <cell r="F229">
            <v>4.37</v>
          </cell>
          <cell r="G229">
            <v>1179.9000000000001</v>
          </cell>
        </row>
        <row r="230">
          <cell r="B230">
            <v>217</v>
          </cell>
          <cell r="C230" t="str">
            <v>BASE PARA POSTE METÁLICO PM-9-V (INC PLACA MACHO, PERNOS Y CANASTILLA METÁLICA DE HIERRO S/ PLANOS)</v>
          </cell>
          <cell r="D230" t="str">
            <v>u</v>
          </cell>
          <cell r="E230">
            <v>11</v>
          </cell>
          <cell r="F230">
            <v>297.36</v>
          </cell>
          <cell r="G230">
            <v>3270.96</v>
          </cell>
        </row>
        <row r="231">
          <cell r="B231">
            <v>218</v>
          </cell>
          <cell r="C231" t="str">
            <v>CODO DE 110 MM PVC DE RADIO LARGO, TIPO PESADO</v>
          </cell>
          <cell r="D231" t="str">
            <v>u</v>
          </cell>
          <cell r="E231">
            <v>8</v>
          </cell>
          <cell r="F231">
            <v>17.25</v>
          </cell>
          <cell r="G231">
            <v>138</v>
          </cell>
        </row>
        <row r="232">
          <cell r="B232">
            <v>219</v>
          </cell>
          <cell r="C232" t="str">
            <v>CANALIZACIÓN CON 2 TUBERÍAS DE 50MM PVC TIPO ELÉCTRICO (INC. CODO DE RADIO LARGO TIPO PESADO DE 50MM)</v>
          </cell>
          <cell r="D232" t="str">
            <v>m</v>
          </cell>
          <cell r="E232">
            <v>420</v>
          </cell>
          <cell r="F232">
            <v>28.3</v>
          </cell>
          <cell r="G232">
            <v>11886</v>
          </cell>
        </row>
        <row r="233">
          <cell r="B233">
            <v>220</v>
          </cell>
          <cell r="C233" t="str">
            <v>CANALIZACIÓN CON 2 TUBERÍAS DE 63MM PVC PESADO (INC. CODO DE RADIO LARGO TIPO PESADO DE 63MM)</v>
          </cell>
          <cell r="D233" t="str">
            <v>m</v>
          </cell>
          <cell r="E233">
            <v>1450</v>
          </cell>
          <cell r="F233">
            <v>21.3</v>
          </cell>
          <cell r="G233">
            <v>30885</v>
          </cell>
        </row>
        <row r="234">
          <cell r="B234">
            <v>221</v>
          </cell>
          <cell r="C234" t="str">
            <v>BASE PARA MINI POSTES DE CNT PARA EL CABLEADO DE GPOINT</v>
          </cell>
          <cell r="D234" t="str">
            <v>u</v>
          </cell>
          <cell r="E234">
            <v>3</v>
          </cell>
          <cell r="F234">
            <v>135.72</v>
          </cell>
          <cell r="G234">
            <v>407.15999999999997</v>
          </cell>
        </row>
        <row r="235">
          <cell r="B235">
            <v>222</v>
          </cell>
          <cell r="C235" t="str">
            <v>BAJANTE DE COMUNICACIÓN CON 1.5 TUBOS DE 4" METÁLICO RÍGIDO DE USO ELÉCTRICO CON SU RESPECTIVO CODO Y REVERSIBLE</v>
          </cell>
          <cell r="D235" t="str">
            <v>u</v>
          </cell>
          <cell r="E235">
            <v>4</v>
          </cell>
          <cell r="F235">
            <v>307.27999999999997</v>
          </cell>
          <cell r="G235">
            <v>1229.1199999999999</v>
          </cell>
        </row>
        <row r="236">
          <cell r="B236">
            <v>223</v>
          </cell>
          <cell r="C236" t="str">
            <v>BASE O PEDESTAL DE HORMIGON SIMPLE PARA CAJETINES DE OPERADORAS DE TELECOMUNICACION</v>
          </cell>
          <cell r="D236" t="str">
            <v>u</v>
          </cell>
          <cell r="E236">
            <v>4</v>
          </cell>
          <cell r="F236">
            <v>70.02</v>
          </cell>
          <cell r="G236">
            <v>280.08</v>
          </cell>
        </row>
        <row r="237">
          <cell r="B237">
            <v>224</v>
          </cell>
          <cell r="C237" t="str">
            <v>CANALIZACIÓN CON 2 TUBERÍAS DE 110MM PVC PESADO</v>
          </cell>
          <cell r="D237" t="str">
            <v>m</v>
          </cell>
          <cell r="E237">
            <v>40</v>
          </cell>
          <cell r="F237">
            <v>26.35</v>
          </cell>
          <cell r="G237">
            <v>1054</v>
          </cell>
        </row>
        <row r="238">
          <cell r="B238">
            <v>225</v>
          </cell>
          <cell r="C238" t="str">
            <v>CAJA DE DISTRIBUCIÓN METÁLICA ABISAGRADA DE 25X25X10 CM CONSTRUIDA EN PLANCHA 1/16" PINTADA AL HORNO O SIMILAR, COLOR BEIGE; INC. LLAVE UNIVERSAL TIPO TRIANGULAR E INSTALACIÓN</v>
          </cell>
          <cell r="D238" t="str">
            <v>u</v>
          </cell>
          <cell r="E238">
            <v>14</v>
          </cell>
          <cell r="F238">
            <v>35.090000000000003</v>
          </cell>
          <cell r="G238">
            <v>491.26000000000005</v>
          </cell>
        </row>
        <row r="239">
          <cell r="B239">
            <v>226</v>
          </cell>
          <cell r="C239" t="str">
            <v>CAJA DE PASO METÁLICA ABISAGRADA EN ACERO INOXIDABLE DE 70X70X60CM CONSTRUIDA EN PLANCHA 1,2 MM;  INC. LLAVE UNIVERSAL TIPO TRIANGULAR Y ELEMENTOS DE SUJECION</v>
          </cell>
          <cell r="D239" t="str">
            <v>u</v>
          </cell>
          <cell r="E239">
            <v>1</v>
          </cell>
          <cell r="F239">
            <v>75.900000000000006</v>
          </cell>
          <cell r="G239">
            <v>75.900000000000006</v>
          </cell>
        </row>
        <row r="240">
          <cell r="B240">
            <v>227</v>
          </cell>
          <cell r="C240" t="str">
            <v>SOPORTERIA TIPO PIE DE AMIGO GALVANIZADO EN CALIENTE PARA TUBOS EN ALERO DEL PUENTE (ANGULO 3"X1/4", CHANNEL, ABRAZADERA METALICA GALVANIZADA DE 4"</v>
          </cell>
          <cell r="D240" t="str">
            <v>u</v>
          </cell>
          <cell r="E240">
            <v>20</v>
          </cell>
          <cell r="F240">
            <v>137.22999999999999</v>
          </cell>
          <cell r="G240">
            <v>2744.6</v>
          </cell>
        </row>
        <row r="241">
          <cell r="B241">
            <v>228</v>
          </cell>
          <cell r="C241" t="str">
            <v>POSTE METÁLICO DE 4M (PM-4)</v>
          </cell>
          <cell r="D241" t="str">
            <v>u</v>
          </cell>
          <cell r="E241">
            <v>31</v>
          </cell>
          <cell r="F241">
            <v>315.8</v>
          </cell>
          <cell r="G241">
            <v>9789.8000000000011</v>
          </cell>
        </row>
        <row r="242">
          <cell r="B242">
            <v>229</v>
          </cell>
          <cell r="C242" t="str">
            <v>POSTE METÁLICO DE 9M DOBLE CARTELA (PM-9-PV)</v>
          </cell>
          <cell r="D242" t="str">
            <v>u</v>
          </cell>
          <cell r="E242">
            <v>11</v>
          </cell>
          <cell r="F242">
            <v>1343.34</v>
          </cell>
          <cell r="G242">
            <v>14776.74</v>
          </cell>
        </row>
        <row r="243">
          <cell r="B243">
            <v>230</v>
          </cell>
          <cell r="C243" t="str">
            <v>POSTE DE HORMIGÓN DE 12 M 500 KG (INCLUYE TRANSPORTE E HINCADA)</v>
          </cell>
          <cell r="D243" t="str">
            <v>u</v>
          </cell>
          <cell r="E243">
            <v>1</v>
          </cell>
          <cell r="F243">
            <v>528.38</v>
          </cell>
          <cell r="G243">
            <v>528.38</v>
          </cell>
        </row>
        <row r="244">
          <cell r="B244">
            <v>231</v>
          </cell>
          <cell r="C244" t="str">
            <v>POSTE DE HORMIGÓN DE 10 M 400 KG (INCLUYE TRANSPORTE E HINCADA)</v>
          </cell>
          <cell r="D244" t="str">
            <v>u</v>
          </cell>
          <cell r="E244">
            <v>4</v>
          </cell>
          <cell r="F244">
            <v>481.75</v>
          </cell>
          <cell r="G244">
            <v>1927</v>
          </cell>
        </row>
        <row r="245">
          <cell r="B245">
            <v>232</v>
          </cell>
          <cell r="C245" t="str">
            <v>SUMINISTRO, MONTAJE E INSTALACIÓN DE LUMINARIA VIAL TIPO LED DE 150 W,  120 - 240V O 220 -240V / 600MA - 700MA (INCLUYE CABLEADO INTERNO DEL POSTE)</v>
          </cell>
          <cell r="D245" t="str">
            <v>u</v>
          </cell>
          <cell r="E245">
            <v>8</v>
          </cell>
          <cell r="F245">
            <v>467.15</v>
          </cell>
          <cell r="G245">
            <v>3737.2</v>
          </cell>
        </row>
        <row r="246">
          <cell r="B246">
            <v>233</v>
          </cell>
          <cell r="C246" t="str">
            <v>SUMINISTRO, MONTAJE E INSTALACIÓN DE LUMINARIA VIAL TIPO LED DE 90 W, 120 - 240V Ó 220 -240V/ 600MA A 700MA (INCLUYE CABLEADO INTERNO DEL POSTE)</v>
          </cell>
          <cell r="D246" t="str">
            <v>u</v>
          </cell>
          <cell r="E246">
            <v>11</v>
          </cell>
          <cell r="F246">
            <v>450.79</v>
          </cell>
          <cell r="G246">
            <v>4958.6900000000005</v>
          </cell>
        </row>
        <row r="247">
          <cell r="B247">
            <v>234</v>
          </cell>
          <cell r="C247" t="str">
            <v>SUMINISTRO, MONTAJE E INSTALACIÓN DE LUMINARIAS SOLAR (INCLUYE PANEL SOLAR, BATERIAS Y MODULO DE INTERCONEXIÓN)</v>
          </cell>
          <cell r="D247" t="str">
            <v>u</v>
          </cell>
          <cell r="E247">
            <v>3</v>
          </cell>
          <cell r="F247">
            <v>2088.4299999999998</v>
          </cell>
          <cell r="G247">
            <v>6265.2899999999991</v>
          </cell>
        </row>
        <row r="248">
          <cell r="B248">
            <v>235</v>
          </cell>
          <cell r="C248" t="str">
            <v>SUMINISTRO, MONTAJE E INSTALACIÓN DE LUMINARIA 100W 4000K EN POSTE DE 4M (INCLUYE CABLEADO INTERNO DEL POSTE)</v>
          </cell>
          <cell r="D248" t="str">
            <v>u</v>
          </cell>
          <cell r="E248">
            <v>21</v>
          </cell>
          <cell r="F248">
            <v>527.28</v>
          </cell>
          <cell r="G248">
            <v>11072.88</v>
          </cell>
        </row>
        <row r="249">
          <cell r="B249">
            <v>236</v>
          </cell>
          <cell r="C249" t="str">
            <v>SUMINISTRO, MONTAJE E INSTALACIÓN DE LUMINARIA 90W 4000K EN POSTE DE 4M (INCLUYE CABLEADO INTERNO DEL POSTE)</v>
          </cell>
          <cell r="D249" t="str">
            <v>u</v>
          </cell>
          <cell r="E249">
            <v>21</v>
          </cell>
          <cell r="F249">
            <v>459.97</v>
          </cell>
          <cell r="G249">
            <v>9659.3700000000008</v>
          </cell>
        </row>
        <row r="250">
          <cell r="B250">
            <v>237</v>
          </cell>
          <cell r="C250" t="str">
            <v>SUMINISTRO, MONTAJE E INSTALACIÓN DE LUMINARIA DE PISO 1W</v>
          </cell>
          <cell r="D250" t="str">
            <v>u</v>
          </cell>
          <cell r="E250">
            <v>57</v>
          </cell>
          <cell r="F250">
            <v>29.74</v>
          </cell>
          <cell r="G250">
            <v>1695.1799999999998</v>
          </cell>
        </row>
        <row r="251">
          <cell r="B251">
            <v>238</v>
          </cell>
          <cell r="C251" t="str">
            <v>SUMINISTRO, MONTAJE E INSTALACION DE REFLECTOR RGB 65W</v>
          </cell>
          <cell r="D251" t="str">
            <v>u</v>
          </cell>
          <cell r="E251">
            <v>18</v>
          </cell>
          <cell r="F251">
            <v>508.32</v>
          </cell>
          <cell r="G251">
            <v>9149.76</v>
          </cell>
        </row>
        <row r="252">
          <cell r="B252">
            <v>239</v>
          </cell>
          <cell r="C252" t="str">
            <v>SUMINISTRO, MONTAJE E INSTALACIÓN DE REFLECTOR LED DE 50W PARA CONTROL DMX. INC. ACCESORIOS</v>
          </cell>
          <cell r="D252" t="str">
            <v>u</v>
          </cell>
          <cell r="E252">
            <v>21</v>
          </cell>
          <cell r="F252">
            <v>442.32</v>
          </cell>
          <cell r="G252">
            <v>9288.7199999999993</v>
          </cell>
        </row>
        <row r="253">
          <cell r="B253">
            <v>240</v>
          </cell>
          <cell r="C253" t="str">
            <v>SUMINISTRO, MONTAJE E INSTALACIÓN DE LUMINARIA DE PELDAÑO 3W</v>
          </cell>
          <cell r="D253" t="str">
            <v>u</v>
          </cell>
          <cell r="E253">
            <v>45</v>
          </cell>
          <cell r="F253">
            <v>37.57</v>
          </cell>
          <cell r="G253">
            <v>1690.65</v>
          </cell>
        </row>
        <row r="254">
          <cell r="B254">
            <v>241</v>
          </cell>
          <cell r="C254" t="str">
            <v>SUMINISTRO, MONTAJE E INSTALACIÓN DE APLIQUE DE PARED 10W</v>
          </cell>
          <cell r="D254" t="str">
            <v>u</v>
          </cell>
          <cell r="E254">
            <v>9</v>
          </cell>
          <cell r="F254">
            <v>53.9</v>
          </cell>
          <cell r="G254">
            <v>485.09999999999997</v>
          </cell>
        </row>
        <row r="255">
          <cell r="B255">
            <v>242</v>
          </cell>
          <cell r="C255" t="str">
            <v>SUMINISTRO, MONTAJE E INSTALACIÓN DE GUIRNALDA DE 24 FOCOS X 5W</v>
          </cell>
          <cell r="D255" t="str">
            <v>u</v>
          </cell>
          <cell r="E255">
            <v>5</v>
          </cell>
          <cell r="F255">
            <v>106.78</v>
          </cell>
          <cell r="G255">
            <v>533.9</v>
          </cell>
        </row>
        <row r="256">
          <cell r="B256">
            <v>243</v>
          </cell>
          <cell r="C256" t="str">
            <v>SUMINISTRO, MONTAJE E INSTALACIÓN DE LUMINARIA REF DE PISO DE 45W</v>
          </cell>
          <cell r="D256" t="str">
            <v>u</v>
          </cell>
          <cell r="E256">
            <v>26</v>
          </cell>
          <cell r="F256">
            <v>246.85</v>
          </cell>
          <cell r="G256">
            <v>6418.0999999999995</v>
          </cell>
        </row>
        <row r="257">
          <cell r="B257">
            <v>244</v>
          </cell>
          <cell r="C257" t="str">
            <v>SUMINISTRO, MONTAJE E INSTALACIÓN DE LUMINARIA REF DE PISO DE 25W</v>
          </cell>
          <cell r="D257" t="str">
            <v>u</v>
          </cell>
          <cell r="E257">
            <v>1</v>
          </cell>
          <cell r="F257">
            <v>146.16999999999999</v>
          </cell>
          <cell r="G257">
            <v>146.16999999999999</v>
          </cell>
        </row>
        <row r="258">
          <cell r="B258">
            <v>245</v>
          </cell>
          <cell r="C258" t="str">
            <v>SUMINISTRO, MONTAJE E INSTALACIÓN DE REFLECTOR DE 50W ANTIDESLUMBRANTE</v>
          </cell>
          <cell r="D258" t="str">
            <v>u</v>
          </cell>
          <cell r="E258">
            <v>8</v>
          </cell>
          <cell r="F258">
            <v>38.299999999999997</v>
          </cell>
          <cell r="G258">
            <v>306.39999999999998</v>
          </cell>
        </row>
        <row r="259">
          <cell r="B259">
            <v>246</v>
          </cell>
          <cell r="C259" t="str">
            <v>SUMINISTRO, MONTAJE E INSTALACIÓN DE LUMINARIA WALL PACK 50W</v>
          </cell>
          <cell r="D259" t="str">
            <v>u</v>
          </cell>
          <cell r="E259">
            <v>6</v>
          </cell>
          <cell r="F259">
            <v>368.7</v>
          </cell>
          <cell r="G259">
            <v>2212.1999999999998</v>
          </cell>
        </row>
        <row r="260">
          <cell r="B260">
            <v>247</v>
          </cell>
          <cell r="C260" t="str">
            <v>SUMINISTRO, MONTAJE E INSTALACIÓN DE LUMINARIA DE PISO 7W</v>
          </cell>
          <cell r="D260" t="str">
            <v>u</v>
          </cell>
          <cell r="E260">
            <v>1</v>
          </cell>
          <cell r="F260">
            <v>101.37</v>
          </cell>
          <cell r="G260">
            <v>101.37</v>
          </cell>
        </row>
        <row r="261">
          <cell r="B261">
            <v>248</v>
          </cell>
          <cell r="C261" t="str">
            <v>SUMINISTRO E INSTALACIÓN DE LUMINARIA LED TIPO PANEL FLAT 120X30 CM 127-220V  6000°K</v>
          </cell>
          <cell r="D261" t="str">
            <v>u</v>
          </cell>
          <cell r="E261">
            <v>8</v>
          </cell>
          <cell r="F261">
            <v>137.32</v>
          </cell>
          <cell r="G261">
            <v>1098.56</v>
          </cell>
        </row>
        <row r="262">
          <cell r="B262">
            <v>249</v>
          </cell>
          <cell r="C262" t="str">
            <v>SUMINISTRO E INSTALACIÓN DE LUMINARIA LED OJO DE BUEY FLAT 18 W - 120V</v>
          </cell>
          <cell r="D262" t="str">
            <v>u</v>
          </cell>
          <cell r="E262">
            <v>22</v>
          </cell>
          <cell r="F262">
            <v>55.85</v>
          </cell>
          <cell r="G262">
            <v>1228.7</v>
          </cell>
        </row>
        <row r="263">
          <cell r="B263">
            <v>250</v>
          </cell>
          <cell r="C263" t="str">
            <v>TABLERO DE 1 MEDIDOR TRIFASICO TIPO VITRINA  (TM-1 CL-200)</v>
          </cell>
          <cell r="D263" t="str">
            <v>u</v>
          </cell>
          <cell r="E263">
            <v>3</v>
          </cell>
          <cell r="F263">
            <v>410.9</v>
          </cell>
          <cell r="G263">
            <v>1232.6999999999998</v>
          </cell>
        </row>
        <row r="264">
          <cell r="B264">
            <v>251</v>
          </cell>
          <cell r="C264" t="str">
            <v>SUMINISTRO E INSTALACION MODULO DE BARRAS (INCLUYE CAJA  METÁLICA ABISAGRADA DE 50X25X15 CM CONSTRUIDA EN PLANCHA 1/16" PINTADA AL HORNO O SIMILAR COLOR BEIGE, LLAVE UNIVERSAL TIPO TRIANGULAR E INSTALACIÓN, BARRAS DE COBRE, AISLADORES, BREAKERS 2P-70A, CABLEADO Y 4 TERMINALES TIPO TALON #4 POR LINEA)</v>
          </cell>
          <cell r="D264" t="str">
            <v>u</v>
          </cell>
          <cell r="E264">
            <v>14</v>
          </cell>
          <cell r="F264">
            <v>169.46</v>
          </cell>
          <cell r="G264">
            <v>2372.44</v>
          </cell>
        </row>
        <row r="265">
          <cell r="B265">
            <v>252</v>
          </cell>
          <cell r="C265" t="str">
            <v>SUMINISTRO E INSTALACIÓN DE CAJA DE 5X5" ATORNILLADA  PARA DISTRIBUCIÓN ANTIVANDALICA TIPO INTEMPERIE</v>
          </cell>
          <cell r="D265" t="str">
            <v>u</v>
          </cell>
          <cell r="E265">
            <v>30</v>
          </cell>
          <cell r="F265">
            <v>36.549999999999997</v>
          </cell>
          <cell r="G265">
            <v>1096.5</v>
          </cell>
        </row>
        <row r="266">
          <cell r="B266">
            <v>253</v>
          </cell>
          <cell r="C266" t="str">
            <v>CONECTOR PARA ACOMETIDAS SUBTERRANEAS TIPO GEL PORT DE  4 VIAS</v>
          </cell>
          <cell r="D266" t="str">
            <v>u</v>
          </cell>
          <cell r="E266">
            <v>54</v>
          </cell>
          <cell r="F266">
            <v>80.87</v>
          </cell>
          <cell r="G266">
            <v>4366.9800000000005</v>
          </cell>
        </row>
        <row r="267">
          <cell r="B267">
            <v>254</v>
          </cell>
          <cell r="C267" t="str">
            <v>CANALETA PLASTICA CON TAPA DE 10X5 CM</v>
          </cell>
          <cell r="D267" t="str">
            <v>m</v>
          </cell>
          <cell r="E267">
            <v>20</v>
          </cell>
          <cell r="F267">
            <v>11.99</v>
          </cell>
          <cell r="G267">
            <v>239.8</v>
          </cell>
        </row>
        <row r="268">
          <cell r="B268">
            <v>255</v>
          </cell>
          <cell r="C268" t="str">
            <v>ALIMENTADOR 3#4/0 + N#2/0 TTU (2000V)</v>
          </cell>
          <cell r="D268" t="str">
            <v>m</v>
          </cell>
          <cell r="E268">
            <v>450</v>
          </cell>
          <cell r="F268">
            <v>68.209999999999994</v>
          </cell>
          <cell r="G268">
            <v>30694.499999999996</v>
          </cell>
        </row>
        <row r="269">
          <cell r="B269">
            <v>256</v>
          </cell>
          <cell r="C269" t="str">
            <v>RETIRO DE ACOMETIDA EXISTENTE</v>
          </cell>
          <cell r="D269" t="str">
            <v>u</v>
          </cell>
          <cell r="E269">
            <v>14</v>
          </cell>
          <cell r="F269">
            <v>9.8800000000000008</v>
          </cell>
          <cell r="G269">
            <v>138.32000000000002</v>
          </cell>
        </row>
        <row r="270">
          <cell r="B270">
            <v>257</v>
          </cell>
          <cell r="C270" t="str">
            <v>SUMINISTRO E INSTALACIÓN DE CABLE 2#4 + N#6 AWG TW (INTERCONEXIÓN DOMICILIAR)</v>
          </cell>
          <cell r="D270" t="str">
            <v>m</v>
          </cell>
          <cell r="E270">
            <v>25</v>
          </cell>
          <cell r="F270">
            <v>12.31</v>
          </cell>
          <cell r="G270">
            <v>307.75</v>
          </cell>
        </row>
        <row r="271">
          <cell r="B271">
            <v>258</v>
          </cell>
          <cell r="C271" t="str">
            <v>CONECTOR  PVC PARA INTERCONEXION DE TUBERÍA DE  50 MM PVC CON EL  MODULO DE BARRAS Y/O TABLERO METALICO DE MEDIDOR</v>
          </cell>
          <cell r="D271" t="str">
            <v>u</v>
          </cell>
          <cell r="E271">
            <v>14</v>
          </cell>
          <cell r="F271">
            <v>8.58</v>
          </cell>
          <cell r="G271">
            <v>120.12</v>
          </cell>
        </row>
        <row r="272">
          <cell r="B272">
            <v>259</v>
          </cell>
          <cell r="C272" t="str">
            <v>TUBO EMT DE 1/2"X3M (INCLUYE CONECTORES)</v>
          </cell>
          <cell r="D272" t="str">
            <v>m</v>
          </cell>
          <cell r="E272">
            <v>18</v>
          </cell>
          <cell r="F272">
            <v>4.53</v>
          </cell>
          <cell r="G272">
            <v>81.540000000000006</v>
          </cell>
        </row>
        <row r="273">
          <cell r="B273">
            <v>260</v>
          </cell>
          <cell r="C273" t="str">
            <v>CABLE #6  CU SEMIDESNUDO 7H</v>
          </cell>
          <cell r="D273" t="str">
            <v>m</v>
          </cell>
          <cell r="E273">
            <v>54</v>
          </cell>
          <cell r="F273">
            <v>4.75</v>
          </cell>
          <cell r="G273">
            <v>256.5</v>
          </cell>
        </row>
        <row r="274">
          <cell r="B274">
            <v>261</v>
          </cell>
          <cell r="C274" t="str">
            <v>VARILLA DE COBRE 5/8" X 6' (INCLUYE GRILLETE)</v>
          </cell>
          <cell r="D274" t="str">
            <v>u</v>
          </cell>
          <cell r="E274">
            <v>18</v>
          </cell>
          <cell r="F274">
            <v>23.07</v>
          </cell>
          <cell r="G274">
            <v>415.26</v>
          </cell>
        </row>
        <row r="275">
          <cell r="B275">
            <v>262</v>
          </cell>
          <cell r="C275" t="str">
            <v>ALIMENTADOR 2#1/0 + N#2 AWG TTU (2000V)</v>
          </cell>
          <cell r="D275" t="str">
            <v>m</v>
          </cell>
          <cell r="E275">
            <v>75</v>
          </cell>
          <cell r="F275">
            <v>28.27</v>
          </cell>
          <cell r="G275">
            <v>2120.25</v>
          </cell>
        </row>
        <row r="276">
          <cell r="B276">
            <v>263</v>
          </cell>
          <cell r="C276" t="str">
            <v>ALIMENTADOR 3#2 + N#4 AWG TTU  (2000V)</v>
          </cell>
          <cell r="D276" t="str">
            <v>m</v>
          </cell>
          <cell r="E276">
            <v>150</v>
          </cell>
          <cell r="F276">
            <v>28.25</v>
          </cell>
          <cell r="G276">
            <v>4237.5</v>
          </cell>
        </row>
        <row r="277">
          <cell r="B277">
            <v>264</v>
          </cell>
          <cell r="C277" t="str">
            <v>ALIMENTADOR 2#4 + N#6 AWG TTU  (2000V)</v>
          </cell>
          <cell r="D277" t="str">
            <v>m</v>
          </cell>
          <cell r="E277">
            <v>900</v>
          </cell>
          <cell r="F277">
            <v>13.01</v>
          </cell>
          <cell r="G277">
            <v>11709</v>
          </cell>
        </row>
        <row r="278">
          <cell r="B278">
            <v>265</v>
          </cell>
          <cell r="C278" t="str">
            <v>PROVISIÓN, MONTAJE E INSTALACIÓN DE PANEL MONOFÁSICO 240-120V  4-8 ESPACIOS (INCLUYE LOS BREAKERS ENCHUFABLES DE ACUERDO A LA PLANILLA DE CIRCUITOS)</v>
          </cell>
          <cell r="D278" t="str">
            <v>u</v>
          </cell>
          <cell r="E278">
            <v>6</v>
          </cell>
          <cell r="F278">
            <v>155.63</v>
          </cell>
          <cell r="G278">
            <v>933.78</v>
          </cell>
        </row>
        <row r="279">
          <cell r="B279">
            <v>266</v>
          </cell>
          <cell r="C279" t="str">
            <v>PROVISIÓN, MONTAJE E INSTALACIÓN DE TABLERO DE CONTROL DE LUCES 240-120V (INCLUYE LOS BREAKERS, CONTACTORES, AISLADORES, SELECTORES DE 2 POSICIONES, BORNERAS Y AFINES PARA RIEL DIN)</v>
          </cell>
          <cell r="D279" t="str">
            <v>u</v>
          </cell>
          <cell r="E279">
            <v>1</v>
          </cell>
          <cell r="F279">
            <v>1500.68</v>
          </cell>
          <cell r="G279">
            <v>1500.68</v>
          </cell>
        </row>
        <row r="280">
          <cell r="B280">
            <v>267</v>
          </cell>
          <cell r="C280" t="str">
            <v>PUNTO DE TOMACORRIENTE INTERIOR DE 220V CON TUBERIA EMT DE 3/4" (INCLUYE TOMACORRIENTE 220V CON CERTIFICACION UL Y CABLEADO CON 2#10 + T#14 AWG TW)</v>
          </cell>
          <cell r="D280" t="str">
            <v>u</v>
          </cell>
          <cell r="E280">
            <v>7</v>
          </cell>
          <cell r="F280">
            <v>73.31</v>
          </cell>
          <cell r="G280">
            <v>513.17000000000007</v>
          </cell>
        </row>
        <row r="281">
          <cell r="B281">
            <v>268</v>
          </cell>
          <cell r="C281" t="str">
            <v>PUNTO DE LUZ INTERIOR DE 120V CON TUBERIA EMT DE 1/2" (INCLUYE INTERRUPTOR CON CERTIFICACION UL CON F#12 + N#12 + T#14 AWG TW)</v>
          </cell>
          <cell r="D281" t="str">
            <v>u</v>
          </cell>
          <cell r="E281">
            <v>22</v>
          </cell>
          <cell r="F281">
            <v>66.62</v>
          </cell>
          <cell r="G281">
            <v>1465.64</v>
          </cell>
        </row>
        <row r="282">
          <cell r="B282">
            <v>269</v>
          </cell>
          <cell r="C282" t="str">
            <v>PUNTO DE TOMACORRIENTE INTERIOR DE 120V CON TUBERIA EMT DE 1/2" (INCLUYE TOMACORRIENTE DOBLE POLARIZADO CON CERTIFICACION UL Y CABLEADO CON F#12 + N#12 + T#14 AWG TW)</v>
          </cell>
          <cell r="D282" t="str">
            <v>u</v>
          </cell>
          <cell r="E282">
            <v>12</v>
          </cell>
          <cell r="F282">
            <v>66.45</v>
          </cell>
          <cell r="G282">
            <v>797.40000000000009</v>
          </cell>
        </row>
        <row r="283">
          <cell r="B283">
            <v>270</v>
          </cell>
          <cell r="C283" t="str">
            <v>TABLERO DE DISTRIBUCION PRINCIPAL TDP-BAN (INCLUYE BREAKER PRINCIPAL Y SECUNDARIOS, BARRAS Y AISLADORES)</v>
          </cell>
          <cell r="D283" t="str">
            <v>u</v>
          </cell>
          <cell r="E283">
            <v>1</v>
          </cell>
          <cell r="F283">
            <v>2008.66</v>
          </cell>
          <cell r="G283">
            <v>2008.66</v>
          </cell>
        </row>
        <row r="284">
          <cell r="B284">
            <v>271</v>
          </cell>
          <cell r="C284" t="str">
            <v>TABLERO DE DISTRIBUCION PARA BOMBAS PD-BOMBAS (INCLUYE BREAKER, BARRAS Y AISLADORES)</v>
          </cell>
          <cell r="D284" t="str">
            <v>u</v>
          </cell>
          <cell r="E284">
            <v>1</v>
          </cell>
          <cell r="F284">
            <v>200.98</v>
          </cell>
          <cell r="G284">
            <v>200.98</v>
          </cell>
        </row>
        <row r="285">
          <cell r="B285">
            <v>272</v>
          </cell>
          <cell r="C285" t="str">
            <v>ALIMENTADOR ELÉCTRICO 2#8+T#10 AWG TTU</v>
          </cell>
          <cell r="D285" t="str">
            <v>m</v>
          </cell>
          <cell r="E285">
            <v>120</v>
          </cell>
          <cell r="F285">
            <v>9.2100000000000009</v>
          </cell>
          <cell r="G285">
            <v>1105.2</v>
          </cell>
        </row>
        <row r="286">
          <cell r="B286">
            <v>273</v>
          </cell>
          <cell r="C286" t="str">
            <v>ALIMENTADOR ELÉCTRICO 2#10+N#12+T#12 AWG TW</v>
          </cell>
          <cell r="D286" t="str">
            <v>m</v>
          </cell>
          <cell r="E286">
            <v>15</v>
          </cell>
          <cell r="F286">
            <v>35.43</v>
          </cell>
          <cell r="G286">
            <v>531.45000000000005</v>
          </cell>
        </row>
        <row r="287">
          <cell r="B287">
            <v>274</v>
          </cell>
          <cell r="C287" t="str">
            <v>PROVISIÓN E INSTALACIÓN DE ALIMENTADOR 1#2 CU 15 KV XLPE, T# 4 CU DESNUDO</v>
          </cell>
          <cell r="D287" t="str">
            <v>m</v>
          </cell>
          <cell r="E287">
            <v>360</v>
          </cell>
          <cell r="F287">
            <v>23.77</v>
          </cell>
          <cell r="G287">
            <v>8557.2000000000007</v>
          </cell>
        </row>
        <row r="288">
          <cell r="B288">
            <v>275</v>
          </cell>
          <cell r="C288" t="str">
            <v>ESTRUCTURA DE MT RETENIDA MONOFÁSICA</v>
          </cell>
          <cell r="D288" t="str">
            <v>u</v>
          </cell>
          <cell r="E288">
            <v>1</v>
          </cell>
          <cell r="F288">
            <v>278.97000000000003</v>
          </cell>
          <cell r="G288">
            <v>278.97000000000003</v>
          </cell>
        </row>
        <row r="289">
          <cell r="B289">
            <v>276</v>
          </cell>
          <cell r="C289" t="str">
            <v>ESTRUCTURA DE MT RETENIDA TRIFÁSICA CENTRADA</v>
          </cell>
          <cell r="D289" t="str">
            <v>u</v>
          </cell>
          <cell r="E289">
            <v>1</v>
          </cell>
          <cell r="F289">
            <v>550.41</v>
          </cell>
          <cell r="G289">
            <v>550.41</v>
          </cell>
        </row>
        <row r="290">
          <cell r="B290">
            <v>277</v>
          </cell>
          <cell r="C290" t="str">
            <v>ESTRUCTURA DE BT RETENIDA</v>
          </cell>
          <cell r="D290" t="str">
            <v>u</v>
          </cell>
          <cell r="E290">
            <v>2</v>
          </cell>
          <cell r="F290">
            <v>61.94</v>
          </cell>
          <cell r="G290">
            <v>123.88</v>
          </cell>
        </row>
        <row r="291">
          <cell r="B291">
            <v>278</v>
          </cell>
          <cell r="C291" t="str">
            <v>TENSOR TIPO FAROL</v>
          </cell>
          <cell r="D291" t="str">
            <v>u</v>
          </cell>
          <cell r="E291">
            <v>5</v>
          </cell>
          <cell r="F291">
            <v>120.74</v>
          </cell>
          <cell r="G291">
            <v>603.69999999999993</v>
          </cell>
        </row>
        <row r="292">
          <cell r="B292">
            <v>279</v>
          </cell>
          <cell r="C292" t="str">
            <v>RETIRO DE POSTE DE HORMIGÓN ARMADO</v>
          </cell>
          <cell r="D292" t="str">
            <v>u</v>
          </cell>
          <cell r="E292">
            <v>3</v>
          </cell>
          <cell r="F292">
            <v>103.93</v>
          </cell>
          <cell r="G292">
            <v>311.79000000000002</v>
          </cell>
        </row>
        <row r="293">
          <cell r="B293">
            <v>280</v>
          </cell>
          <cell r="C293" t="str">
            <v>DESMONTAJE DE CONDUCTOR DE ALUMINIO AEREO INCLUYE HERRAJES</v>
          </cell>
          <cell r="D293" t="str">
            <v>m</v>
          </cell>
          <cell r="E293">
            <v>100</v>
          </cell>
          <cell r="F293">
            <v>0.31</v>
          </cell>
          <cell r="G293">
            <v>31</v>
          </cell>
        </row>
        <row r="294">
          <cell r="B294">
            <v>281</v>
          </cell>
          <cell r="C294" t="str">
            <v>INDICADOR DE VOLTAJE A 35KV</v>
          </cell>
          <cell r="D294" t="str">
            <v>u</v>
          </cell>
          <cell r="E294">
            <v>2</v>
          </cell>
          <cell r="F294">
            <v>134.12</v>
          </cell>
          <cell r="G294">
            <v>268.24</v>
          </cell>
        </row>
        <row r="295">
          <cell r="B295">
            <v>282</v>
          </cell>
          <cell r="C295" t="str">
            <v>CONECTOR CODO - FUSIBLE, 200A - 15KV, 2 AWG</v>
          </cell>
          <cell r="D295" t="str">
            <v>u</v>
          </cell>
          <cell r="E295">
            <v>2</v>
          </cell>
          <cell r="F295">
            <v>1147.69</v>
          </cell>
          <cell r="G295">
            <v>2295.38</v>
          </cell>
        </row>
        <row r="296">
          <cell r="B296">
            <v>283</v>
          </cell>
          <cell r="C296" t="str">
            <v>FUSIBLE LIMITADOR DE CORRIENTE PARA CONECTOR TIPO CODO CL-15KV,10A - 40A</v>
          </cell>
          <cell r="D296" t="str">
            <v>u</v>
          </cell>
          <cell r="E296">
            <v>2</v>
          </cell>
          <cell r="F296">
            <v>257.26</v>
          </cell>
          <cell r="G296">
            <v>514.52</v>
          </cell>
        </row>
        <row r="297">
          <cell r="B297">
            <v>284</v>
          </cell>
          <cell r="C297" t="str">
            <v>DESMONTAJE DE CABLE PREENSAMBLADO</v>
          </cell>
          <cell r="D297" t="str">
            <v>m</v>
          </cell>
          <cell r="E297">
            <v>100</v>
          </cell>
          <cell r="F297">
            <v>3.15</v>
          </cell>
          <cell r="G297">
            <v>315</v>
          </cell>
        </row>
        <row r="298">
          <cell r="B298">
            <v>285</v>
          </cell>
          <cell r="C298" t="str">
            <v>REUBICACION DE ACOMETIDA DE BAJA TENSION</v>
          </cell>
          <cell r="D298" t="str">
            <v>u</v>
          </cell>
          <cell r="E298">
            <v>3</v>
          </cell>
          <cell r="F298">
            <v>23.26</v>
          </cell>
          <cell r="G298">
            <v>69.78</v>
          </cell>
        </row>
        <row r="299">
          <cell r="B299">
            <v>286</v>
          </cell>
          <cell r="C299" t="str">
            <v>DESMONTAJE DE LUMINARIA DE VAPOR DE SODIO</v>
          </cell>
          <cell r="D299" t="str">
            <v>u</v>
          </cell>
          <cell r="E299">
            <v>3</v>
          </cell>
          <cell r="F299">
            <v>17.39</v>
          </cell>
          <cell r="G299">
            <v>52.17</v>
          </cell>
        </row>
        <row r="300">
          <cell r="B300">
            <v>287</v>
          </cell>
          <cell r="C300" t="str">
            <v>DESENSAMBLAJE DE ESTRUCTURA DE MT EXISTENTE</v>
          </cell>
          <cell r="D300" t="str">
            <v>u</v>
          </cell>
          <cell r="E300">
            <v>1</v>
          </cell>
          <cell r="F300">
            <v>19.5</v>
          </cell>
          <cell r="G300">
            <v>19.5</v>
          </cell>
        </row>
        <row r="301">
          <cell r="B301">
            <v>288</v>
          </cell>
          <cell r="C301" t="str">
            <v>DESENSAMBLAJE DE ESTRUCTURA DE BT RETENIDA</v>
          </cell>
          <cell r="D301" t="str">
            <v>u</v>
          </cell>
          <cell r="E301">
            <v>3</v>
          </cell>
          <cell r="F301">
            <v>23.5</v>
          </cell>
          <cell r="G301">
            <v>70.5</v>
          </cell>
        </row>
        <row r="302">
          <cell r="B302">
            <v>289</v>
          </cell>
          <cell r="C302" t="str">
            <v xml:space="preserve">TRANSFORMADOR TRIFÁSICO TIPO PADMOUNTED DE 70KVA 13800/127-220V TIPO MALLA CON 2 SWICHT DE 2 POSICIONES CON FUSIBLE DE PROTECCIÓN TIPO BAY-O-NET EN EL PRIMARIO Y BREAKER DE PROTECCIÓN EN EL SECUNDARIO INCLUYE INSERT Y ELBOW CONECTOR </v>
          </cell>
          <cell r="D302" t="str">
            <v>u</v>
          </cell>
          <cell r="E302">
            <v>1</v>
          </cell>
          <cell r="F302">
            <v>14158.95</v>
          </cell>
          <cell r="G302">
            <v>14158.95</v>
          </cell>
        </row>
        <row r="303">
          <cell r="B303">
            <v>290</v>
          </cell>
          <cell r="C303" t="str">
            <v>TRANSFORMADOR TRIFÁSICO TIPO PADMOUNTED DE 37.5KVA 13800/127-220V TIPO MALLA CON 2 SWICHT DE 2 POSICIONES CON FUSIBLE DE PROTECCIÓN TIPO BAY-O-NET EN EL PRIMARIO Y BREAKER DE PROTECCIÓN EN EL SECUNDARIO. INCLUYE INSERT Y ELBOW CONECTOR</v>
          </cell>
          <cell r="D303" t="str">
            <v>u</v>
          </cell>
          <cell r="E303">
            <v>1</v>
          </cell>
          <cell r="F303">
            <v>10263.549999999999</v>
          </cell>
          <cell r="G303">
            <v>10263.549999999999</v>
          </cell>
        </row>
        <row r="304">
          <cell r="B304" t="str">
            <v>PAISAJISMO</v>
          </cell>
          <cell r="G304">
            <v>14348.874800000003</v>
          </cell>
        </row>
        <row r="305">
          <cell r="B305">
            <v>291</v>
          </cell>
          <cell r="C305" t="str">
            <v>CUBRESUELOS (H= 0,10M)</v>
          </cell>
          <cell r="D305" t="str">
            <v>m2</v>
          </cell>
          <cell r="E305">
            <v>211</v>
          </cell>
          <cell r="F305">
            <v>11.15</v>
          </cell>
          <cell r="G305">
            <v>2352.65</v>
          </cell>
        </row>
        <row r="306">
          <cell r="B306">
            <v>292</v>
          </cell>
          <cell r="C306" t="str">
            <v>ORNAMENTALES (H= variada)</v>
          </cell>
          <cell r="D306" t="str">
            <v>m2</v>
          </cell>
          <cell r="E306">
            <v>136</v>
          </cell>
          <cell r="F306">
            <v>20.41</v>
          </cell>
          <cell r="G306">
            <v>2775.76</v>
          </cell>
        </row>
        <row r="307">
          <cell r="B307">
            <v>293</v>
          </cell>
          <cell r="C307" t="str">
            <v>ESPECIES ARBOREAS (COLORES Y TIPOS VARIOS) h= variada</v>
          </cell>
          <cell r="D307" t="str">
            <v>u</v>
          </cell>
          <cell r="E307">
            <v>41</v>
          </cell>
          <cell r="F307">
            <v>106.21</v>
          </cell>
          <cell r="G307">
            <v>4354.6099999999997</v>
          </cell>
        </row>
        <row r="308">
          <cell r="B308">
            <v>294</v>
          </cell>
          <cell r="C308" t="str">
            <v>C1 SUSTRATO ORGÁNICO (TIERRA VEGETAL 40 POR CIENTO)</v>
          </cell>
          <cell r="D308" t="str">
            <v>m3</v>
          </cell>
          <cell r="E308">
            <v>33.6</v>
          </cell>
          <cell r="F308">
            <v>31.71</v>
          </cell>
          <cell r="G308">
            <v>1065.4560000000001</v>
          </cell>
        </row>
        <row r="309">
          <cell r="B309">
            <v>295</v>
          </cell>
          <cell r="C309" t="str">
            <v>C2 ARCILLA FINA 40 POR CIENTO</v>
          </cell>
          <cell r="D309" t="str">
            <v>m3</v>
          </cell>
          <cell r="E309">
            <v>33.6</v>
          </cell>
          <cell r="F309">
            <v>17.63</v>
          </cell>
          <cell r="G309">
            <v>592.36799999999994</v>
          </cell>
        </row>
        <row r="310">
          <cell r="B310">
            <v>296</v>
          </cell>
          <cell r="C310" t="str">
            <v>C3 ARENA 20 POR CIENTO</v>
          </cell>
          <cell r="D310" t="str">
            <v>m3</v>
          </cell>
          <cell r="E310">
            <v>16.8</v>
          </cell>
          <cell r="F310">
            <v>19.16</v>
          </cell>
          <cell r="G310">
            <v>321.88800000000003</v>
          </cell>
        </row>
        <row r="311">
          <cell r="B311">
            <v>297</v>
          </cell>
          <cell r="C311" t="str">
            <v>PODA DE CUBRESUELOS, MANTENIMIENTO - 3 MESES</v>
          </cell>
          <cell r="D311" t="str">
            <v>m2</v>
          </cell>
          <cell r="E311">
            <v>436.68</v>
          </cell>
          <cell r="F311">
            <v>0.55000000000000004</v>
          </cell>
          <cell r="G311">
            <v>240.17400000000004</v>
          </cell>
        </row>
        <row r="312">
          <cell r="B312">
            <v>298</v>
          </cell>
          <cell r="C312" t="str">
            <v>PODA DE VEGETACIÓN BAJA, MANTENIMIENTO - 3 MESES</v>
          </cell>
          <cell r="D312" t="str">
            <v>m2</v>
          </cell>
          <cell r="E312">
            <v>193.32</v>
          </cell>
          <cell r="F312">
            <v>1.0900000000000001</v>
          </cell>
          <cell r="G312">
            <v>210.71880000000002</v>
          </cell>
        </row>
        <row r="313">
          <cell r="B313">
            <v>299</v>
          </cell>
          <cell r="C313" t="str">
            <v>LIMPIEZA MANUAL DE MALEZAS, MANTENIMIENTO - 3 MESES</v>
          </cell>
          <cell r="D313" t="str">
            <v>m2</v>
          </cell>
          <cell r="E313">
            <v>675</v>
          </cell>
          <cell r="F313">
            <v>0.14000000000000001</v>
          </cell>
          <cell r="G313">
            <v>94.500000000000014</v>
          </cell>
        </row>
        <row r="314">
          <cell r="B314">
            <v>300</v>
          </cell>
          <cell r="C314" t="str">
            <v>FUMIGACIÓN CONTROL FITOSANITARIO, MANTENIMIENTO - 3 MESES</v>
          </cell>
          <cell r="D314" t="str">
            <v>m2</v>
          </cell>
          <cell r="E314">
            <v>675</v>
          </cell>
          <cell r="F314">
            <v>0.13</v>
          </cell>
          <cell r="G314">
            <v>87.75</v>
          </cell>
        </row>
        <row r="315">
          <cell r="B315">
            <v>301</v>
          </cell>
          <cell r="C315" t="str">
            <v>FERTILIZACIÓN (FOLIAR Y EDÁFICA), MANTENIMIENTO - 3 MESES</v>
          </cell>
          <cell r="D315" t="str">
            <v>m2</v>
          </cell>
          <cell r="E315">
            <v>675</v>
          </cell>
          <cell r="F315">
            <v>0.11</v>
          </cell>
          <cell r="G315">
            <v>74.25</v>
          </cell>
        </row>
        <row r="316">
          <cell r="B316">
            <v>302</v>
          </cell>
          <cell r="C316" t="str">
            <v>BARRIDO-LIMPIEZA Y DESALOJO, MANTENIMIENTO - 3 MESES</v>
          </cell>
          <cell r="D316" t="str">
            <v>u</v>
          </cell>
          <cell r="E316">
            <v>3</v>
          </cell>
          <cell r="F316">
            <v>490.55</v>
          </cell>
          <cell r="G316">
            <v>1471.65</v>
          </cell>
        </row>
        <row r="317">
          <cell r="B317">
            <v>303</v>
          </cell>
          <cell r="C317" t="str">
            <v>INCORPORACIÓN DE TIERRA PREPARADA, MANTENIMIENTO - 3 MESES</v>
          </cell>
          <cell r="D317" t="str">
            <v>m3</v>
          </cell>
          <cell r="E317">
            <v>30</v>
          </cell>
          <cell r="F317">
            <v>23.57</v>
          </cell>
          <cell r="G317">
            <v>707.1</v>
          </cell>
        </row>
        <row r="318">
          <cell r="B318" t="str">
            <v>AMBIENTAL Y SEGURIDAD INDUSTRIAL</v>
          </cell>
          <cell r="G318">
            <v>78688.48000000001</v>
          </cell>
        </row>
        <row r="319">
          <cell r="B319">
            <v>304</v>
          </cell>
          <cell r="C319" t="str">
            <v>CASETA DE BODEGA Y GUARDIANIA (TABLA- ZINC)</v>
          </cell>
          <cell r="D319" t="str">
            <v>m2</v>
          </cell>
          <cell r="E319">
            <v>100</v>
          </cell>
          <cell r="F319">
            <v>66.849999999999994</v>
          </cell>
          <cell r="G319">
            <v>6684.9999999999991</v>
          </cell>
        </row>
        <row r="320">
          <cell r="B320">
            <v>305</v>
          </cell>
          <cell r="C320" t="str">
            <v>AFICHES INFORMATIVOS</v>
          </cell>
          <cell r="D320" t="str">
            <v>u</v>
          </cell>
          <cell r="E320">
            <v>250</v>
          </cell>
          <cell r="F320">
            <v>9</v>
          </cell>
          <cell r="G320">
            <v>2250</v>
          </cell>
        </row>
        <row r="321">
          <cell r="B321">
            <v>306</v>
          </cell>
          <cell r="C321" t="str">
            <v>AGUA PARA CONTROL DE POLVO</v>
          </cell>
          <cell r="D321" t="str">
            <v>m3</v>
          </cell>
          <cell r="E321">
            <v>1200</v>
          </cell>
          <cell r="F321">
            <v>2.85</v>
          </cell>
          <cell r="G321">
            <v>3420</v>
          </cell>
        </row>
        <row r="322">
          <cell r="B322">
            <v>307</v>
          </cell>
          <cell r="C322" t="str">
            <v>ÁREA DE ALMACENAMIENTO DE COMBUSTIBLE, INCLUYE CUBIERTA</v>
          </cell>
          <cell r="D322" t="str">
            <v>m2</v>
          </cell>
          <cell r="E322">
            <v>8</v>
          </cell>
          <cell r="F322">
            <v>93.14</v>
          </cell>
          <cell r="G322">
            <v>745.12</v>
          </cell>
        </row>
        <row r="323">
          <cell r="B323">
            <v>308</v>
          </cell>
          <cell r="C323" t="str">
            <v>TACHOS METÁLICOS PARA ALMACENAR DESECHOS</v>
          </cell>
          <cell r="D323" t="str">
            <v>u</v>
          </cell>
          <cell r="E323">
            <v>24</v>
          </cell>
          <cell r="F323">
            <v>64.06</v>
          </cell>
          <cell r="G323">
            <v>1537.44</v>
          </cell>
        </row>
        <row r="324">
          <cell r="B324">
            <v>309</v>
          </cell>
          <cell r="C324" t="str">
            <v>BOTIQUÍN DE PRIMEROS AUXILIOS</v>
          </cell>
          <cell r="D324" t="str">
            <v>u</v>
          </cell>
          <cell r="E324">
            <v>2</v>
          </cell>
          <cell r="F324">
            <v>78</v>
          </cell>
          <cell r="G324">
            <v>156</v>
          </cell>
        </row>
        <row r="325">
          <cell r="B325">
            <v>310</v>
          </cell>
          <cell r="C325" t="str">
            <v>CHARLAS DE SOCIALIZACIÓN, CONCIENCIACIÓN Y EDUCACIÓN AMBIENTAL A LA COMUNIDAD</v>
          </cell>
          <cell r="D325" t="str">
            <v>u</v>
          </cell>
          <cell r="E325">
            <v>3</v>
          </cell>
          <cell r="F325">
            <v>602.75</v>
          </cell>
          <cell r="G325">
            <v>1808.25</v>
          </cell>
        </row>
        <row r="326">
          <cell r="B326">
            <v>311</v>
          </cell>
          <cell r="C326" t="str">
            <v>CHARLAS DE CAPACITACIÓN AL PERSONAL (MANEJO AMBIENTAL Y SEGURIDAD INDUSTRIAL)</v>
          </cell>
          <cell r="D326" t="str">
            <v>u</v>
          </cell>
          <cell r="E326">
            <v>16</v>
          </cell>
          <cell r="F326">
            <v>145.19999999999999</v>
          </cell>
          <cell r="G326">
            <v>2323.1999999999998</v>
          </cell>
        </row>
        <row r="327">
          <cell r="B327">
            <v>312</v>
          </cell>
          <cell r="C327" t="str">
            <v>LETREROS INFORMATIVOS DE OBRA 4,00 X 6,00 M</v>
          </cell>
          <cell r="D327" t="str">
            <v>u</v>
          </cell>
          <cell r="E327">
            <v>2</v>
          </cell>
          <cell r="F327">
            <v>2312.6799999999998</v>
          </cell>
          <cell r="G327">
            <v>4625.3599999999997</v>
          </cell>
        </row>
        <row r="328">
          <cell r="B328">
            <v>313</v>
          </cell>
          <cell r="C328" t="str">
            <v>CINTA DE SEÑALIZACIÓN PARA BARRERAS MÓVILES</v>
          </cell>
          <cell r="D328" t="str">
            <v>m</v>
          </cell>
          <cell r="E328">
            <v>1200</v>
          </cell>
          <cell r="F328">
            <v>2.09</v>
          </cell>
          <cell r="G328">
            <v>2508</v>
          </cell>
        </row>
        <row r="329">
          <cell r="B329">
            <v>314</v>
          </cell>
          <cell r="C329" t="str">
            <v>EQUIPO DE PROTECCIÓN BÁSICO</v>
          </cell>
          <cell r="D329" t="str">
            <v>u</v>
          </cell>
          <cell r="E329">
            <v>150</v>
          </cell>
          <cell r="F329">
            <v>82.8</v>
          </cell>
          <cell r="G329">
            <v>12420</v>
          </cell>
        </row>
        <row r="330">
          <cell r="B330">
            <v>315</v>
          </cell>
          <cell r="C330" t="str">
            <v>TRÍPTICOS INFORMATIVOS A4 A COLOR</v>
          </cell>
          <cell r="D330" t="str">
            <v>u</v>
          </cell>
          <cell r="E330">
            <v>400</v>
          </cell>
          <cell r="F330">
            <v>3.46</v>
          </cell>
          <cell r="G330">
            <v>1384</v>
          </cell>
        </row>
        <row r="331">
          <cell r="B331">
            <v>316</v>
          </cell>
          <cell r="C331" t="str">
            <v>SEÑALÉTICA PROVISIONAL DE 0,60 X 0,60 M</v>
          </cell>
          <cell r="D331" t="str">
            <v>u</v>
          </cell>
          <cell r="E331">
            <v>20</v>
          </cell>
          <cell r="F331">
            <v>106.5</v>
          </cell>
          <cell r="G331">
            <v>2130</v>
          </cell>
        </row>
        <row r="332">
          <cell r="B332">
            <v>317</v>
          </cell>
          <cell r="C332" t="str">
            <v>SEÑALÉTICA PROVISIONAL DE 1,20 X 0,80 M</v>
          </cell>
          <cell r="D332" t="str">
            <v>u</v>
          </cell>
          <cell r="E332">
            <v>6</v>
          </cell>
          <cell r="F332">
            <v>284.13</v>
          </cell>
          <cell r="G332">
            <v>1704.78</v>
          </cell>
        </row>
        <row r="333">
          <cell r="B333">
            <v>318</v>
          </cell>
          <cell r="C333" t="str">
            <v>IMPLEMENTACIÓN DE MONITOREO DE MATERIAL PARTICULADO, RUIDO Y GASES DE COMBUSTIÓN</v>
          </cell>
          <cell r="D333" t="str">
            <v>u</v>
          </cell>
          <cell r="E333">
            <v>17</v>
          </cell>
          <cell r="F333">
            <v>960</v>
          </cell>
          <cell r="G333">
            <v>16320</v>
          </cell>
        </row>
        <row r="334">
          <cell r="B334">
            <v>319</v>
          </cell>
          <cell r="C334" t="str">
            <v>LÁMPARA INTERMITENTE LED (INCLUYE ACCESORIOS DE FIJACIÓN/ESTABILIDAD A CANALIZADOR DE TRANSITO)</v>
          </cell>
          <cell r="D334" t="str">
            <v>u</v>
          </cell>
          <cell r="E334">
            <v>6</v>
          </cell>
          <cell r="F334">
            <v>299.14</v>
          </cell>
          <cell r="G334">
            <v>1794.84</v>
          </cell>
        </row>
        <row r="335">
          <cell r="B335">
            <v>320</v>
          </cell>
          <cell r="C335" t="str">
            <v>EXTINTOR DE INCENDIO PORTÁTIL PQS/CO2 DE 10LB</v>
          </cell>
          <cell r="D335" t="str">
            <v>u</v>
          </cell>
          <cell r="E335">
            <v>6</v>
          </cell>
          <cell r="F335">
            <v>120</v>
          </cell>
          <cell r="G335">
            <v>720</v>
          </cell>
        </row>
        <row r="336">
          <cell r="B336">
            <v>321</v>
          </cell>
          <cell r="C336" t="str">
            <v>TAPAS DE MADERA PARA CAJAS DE SERVICIOS</v>
          </cell>
          <cell r="D336" t="str">
            <v>u</v>
          </cell>
          <cell r="E336">
            <v>20</v>
          </cell>
          <cell r="F336">
            <v>14.39</v>
          </cell>
          <cell r="G336">
            <v>287.8</v>
          </cell>
        </row>
        <row r="337">
          <cell r="B337">
            <v>322</v>
          </cell>
          <cell r="C337" t="str">
            <v>CINTA DE SEGURIDAD PLÁSTICA (COLOR + TEXTO)</v>
          </cell>
          <cell r="D337" t="str">
            <v>m</v>
          </cell>
          <cell r="E337">
            <v>2000</v>
          </cell>
          <cell r="F337">
            <v>0.28999999999999998</v>
          </cell>
          <cell r="G337">
            <v>580</v>
          </cell>
        </row>
        <row r="338">
          <cell r="B338">
            <v>323</v>
          </cell>
          <cell r="C338" t="str">
            <v>POSTES CON BASE DE HO + CAÑA</v>
          </cell>
          <cell r="D338" t="str">
            <v>u</v>
          </cell>
          <cell r="E338">
            <v>100</v>
          </cell>
          <cell r="F338">
            <v>8.1999999999999993</v>
          </cell>
          <cell r="G338">
            <v>819.99999999999989</v>
          </cell>
        </row>
        <row r="339">
          <cell r="B339">
            <v>324</v>
          </cell>
          <cell r="C339" t="str">
            <v>DELINEADOR TUBULAR INCLUYE LASTRE: AGUA O ARENA</v>
          </cell>
          <cell r="D339" t="str">
            <v>u</v>
          </cell>
          <cell r="E339">
            <v>100</v>
          </cell>
          <cell r="F339">
            <v>17.53</v>
          </cell>
          <cell r="G339">
            <v>1753</v>
          </cell>
        </row>
        <row r="340">
          <cell r="B340">
            <v>325</v>
          </cell>
          <cell r="C340" t="str">
            <v>CANALIZADOR DE TRÁNSITO (INCLUYE LASTRE: AGUA O ARENA)</v>
          </cell>
          <cell r="D340" t="str">
            <v>u</v>
          </cell>
          <cell r="E340">
            <v>6</v>
          </cell>
          <cell r="F340">
            <v>194.43</v>
          </cell>
          <cell r="G340">
            <v>1166.58</v>
          </cell>
        </row>
        <row r="341">
          <cell r="B341">
            <v>326</v>
          </cell>
          <cell r="C341" t="str">
            <v>MALLA PLÁSTICA (SUMINISTRO E INSTALACIÓN)</v>
          </cell>
          <cell r="D341" t="str">
            <v>m</v>
          </cell>
          <cell r="E341">
            <v>800</v>
          </cell>
          <cell r="F341">
            <v>1.99</v>
          </cell>
          <cell r="G341">
            <v>1592</v>
          </cell>
        </row>
        <row r="342">
          <cell r="B342">
            <v>327</v>
          </cell>
          <cell r="C342" t="str">
            <v>KIT DE ALARMA CONTRAINCENDIO, INCLUYE (PANEL DE CONTROL, ESTACIONES MANUALES, LUCES ESTROBOSCOPICAS, Y CABLEADO)</v>
          </cell>
          <cell r="D342" t="str">
            <v>u</v>
          </cell>
          <cell r="E342">
            <v>1</v>
          </cell>
          <cell r="F342">
            <v>810.89</v>
          </cell>
          <cell r="G342">
            <v>810.89</v>
          </cell>
        </row>
        <row r="343">
          <cell r="B343">
            <v>328</v>
          </cell>
          <cell r="C343" t="str">
            <v>SISTEMA DE REUTILIZACION DE AALL PARA RIEGO</v>
          </cell>
          <cell r="D343" t="str">
            <v>u</v>
          </cell>
          <cell r="E343">
            <v>1</v>
          </cell>
          <cell r="F343">
            <v>9146.2199999999993</v>
          </cell>
          <cell r="G343">
            <v>9146.2199999999993</v>
          </cell>
        </row>
        <row r="344">
          <cell r="B344" t="str">
            <v>RIBERA SUR</v>
          </cell>
          <cell r="G344">
            <v>2185164.3136440003</v>
          </cell>
        </row>
        <row r="345">
          <cell r="B345" t="str">
            <v>ARQUITECTONICO</v>
          </cell>
          <cell r="G345">
            <v>386202.29020000005</v>
          </cell>
        </row>
        <row r="346">
          <cell r="B346">
            <v>329</v>
          </cell>
          <cell r="C346" t="str">
            <v>DESBROCE, LIMPIEZA Y DESALOJO</v>
          </cell>
          <cell r="D346" t="str">
            <v>m2</v>
          </cell>
          <cell r="E346">
            <v>1488.9</v>
          </cell>
          <cell r="F346">
            <v>0.39</v>
          </cell>
          <cell r="G346">
            <v>580.67100000000005</v>
          </cell>
        </row>
        <row r="347">
          <cell r="B347">
            <v>330</v>
          </cell>
          <cell r="C347" t="str">
            <v>TRAZADO Y NIVELACIÓN</v>
          </cell>
          <cell r="D347" t="str">
            <v>m2</v>
          </cell>
          <cell r="E347">
            <v>2564.6</v>
          </cell>
          <cell r="F347">
            <v>1.38</v>
          </cell>
          <cell r="G347">
            <v>3539.1479999999997</v>
          </cell>
        </row>
        <row r="348">
          <cell r="B348">
            <v>331</v>
          </cell>
          <cell r="C348" t="str">
            <v>PUENTES PEATONALES DE MADERA, PROVISIONALES</v>
          </cell>
          <cell r="D348" t="str">
            <v>u</v>
          </cell>
          <cell r="E348">
            <v>4</v>
          </cell>
          <cell r="F348">
            <v>58.4</v>
          </cell>
          <cell r="G348">
            <v>233.6</v>
          </cell>
        </row>
        <row r="349">
          <cell r="B349">
            <v>332</v>
          </cell>
          <cell r="C349" t="str">
            <v>DESMONTAJE Y TRASLADO A BODEGA MUNICIPAL: POSTE DE SEÑALIZACIÓN</v>
          </cell>
          <cell r="D349" t="str">
            <v>u</v>
          </cell>
          <cell r="E349">
            <v>2</v>
          </cell>
          <cell r="F349">
            <v>34.090000000000003</v>
          </cell>
          <cell r="G349">
            <v>68.180000000000007</v>
          </cell>
        </row>
        <row r="350">
          <cell r="B350">
            <v>333</v>
          </cell>
          <cell r="C350" t="str">
            <v>DESMONTAJE DE PLANCHAS PARA CUBIERTAS, INCLUIDA SU ESTRUCTURA SOPORTANTE, ENTREGA DE MATERIAL A PROPIETARIO, DE AMERITAR DESALOJO</v>
          </cell>
          <cell r="D350" t="str">
            <v>m2</v>
          </cell>
          <cell r="E350">
            <v>102</v>
          </cell>
          <cell r="F350">
            <v>6.39</v>
          </cell>
          <cell r="G350">
            <v>651.78</v>
          </cell>
        </row>
        <row r="351">
          <cell r="B351">
            <v>334</v>
          </cell>
          <cell r="C351" t="str">
            <v>DESMONTAJE DE EDIFICACIONES, EN CAÑA Y/O MADERA INCLUYE CUBIERTA Y POSTERIOR ENTREGA A PROPIETARIO</v>
          </cell>
          <cell r="D351" t="str">
            <v>m2</v>
          </cell>
          <cell r="E351">
            <v>35</v>
          </cell>
          <cell r="F351">
            <v>8.92</v>
          </cell>
          <cell r="G351">
            <v>312.2</v>
          </cell>
        </row>
        <row r="352">
          <cell r="B352">
            <v>335</v>
          </cell>
          <cell r="C352" t="str">
            <v>RETIRO Y TRASLADO DE ADOQUINES DE HORMIGÓN A BODEGA DE OBRA Y POSTERIOR REINSTALACIÓN DE LOS MISMOS, INCLUYE ENTREGA EN BODEGA MUNICIPAL DE MATERIAL SOBRANTE</v>
          </cell>
          <cell r="D352" t="str">
            <v>m2</v>
          </cell>
          <cell r="E352">
            <v>12.65</v>
          </cell>
          <cell r="F352">
            <v>9.23</v>
          </cell>
          <cell r="G352">
            <v>116.7595</v>
          </cell>
        </row>
        <row r="353">
          <cell r="B353">
            <v>336</v>
          </cell>
          <cell r="C353" t="str">
            <v>PERFILERÍA METÁLICA (CORREAS) PARA SOPORTE DE CUBIERTA</v>
          </cell>
          <cell r="D353" t="str">
            <v>m2</v>
          </cell>
          <cell r="E353">
            <v>102</v>
          </cell>
          <cell r="F353">
            <v>24.28</v>
          </cell>
          <cell r="G353">
            <v>2476.56</v>
          </cell>
        </row>
        <row r="354">
          <cell r="B354">
            <v>337</v>
          </cell>
          <cell r="C354" t="str">
            <v>CUBIERTA DE PLANCHA METÁLICA CON REVESTIMIENTO DE ALUMINIO Y ZINC E=0.35mm</v>
          </cell>
          <cell r="D354" t="str">
            <v>m2</v>
          </cell>
          <cell r="E354">
            <v>102</v>
          </cell>
          <cell r="F354">
            <v>10.69</v>
          </cell>
          <cell r="G354">
            <v>1090.3799999999999</v>
          </cell>
        </row>
        <row r="355">
          <cell r="B355">
            <v>338</v>
          </cell>
          <cell r="C355" t="str">
            <v>DEMOLICIÓN DE BORDILLO DE HORMIGÓN SIMPLE</v>
          </cell>
          <cell r="D355" t="str">
            <v>m</v>
          </cell>
          <cell r="E355">
            <v>10</v>
          </cell>
          <cell r="F355">
            <v>2.91</v>
          </cell>
          <cell r="G355">
            <v>29.1</v>
          </cell>
        </row>
        <row r="356">
          <cell r="B356">
            <v>339</v>
          </cell>
          <cell r="C356" t="str">
            <v>DEMOLICIÓN Y DESALOJO CON MAQUINARIA DE CONTRAPISO DE H SIMPLE EN ACERAS Y SOPORTALES, INCLUYA O NO RECUBRIMIENTOS (HASTA 0.15 m DE ESPESOR TOTAL)</v>
          </cell>
          <cell r="D356" t="str">
            <v>m2</v>
          </cell>
          <cell r="E356">
            <v>20</v>
          </cell>
          <cell r="F356">
            <v>4</v>
          </cell>
          <cell r="G356">
            <v>80</v>
          </cell>
        </row>
        <row r="357">
          <cell r="B357">
            <v>340</v>
          </cell>
          <cell r="C357" t="str">
            <v>DEMOLICIÓN Y DESALOJO DE ESTRUCTURAS DE HORMIGÓN SIMPLE, (LOCALIZADAS SOBRE O BAJO LA COTA DE PAVIMENTO)</v>
          </cell>
          <cell r="D357" t="str">
            <v>m3</v>
          </cell>
          <cell r="E357">
            <v>12.75</v>
          </cell>
          <cell r="F357">
            <v>27.45</v>
          </cell>
          <cell r="G357">
            <v>349.98750000000001</v>
          </cell>
        </row>
        <row r="358">
          <cell r="B358">
            <v>341</v>
          </cell>
          <cell r="C358" t="str">
            <v>APUNTALAMIENTO PROVISIONAL: POSTE DE LUZ, COMUNICACIONES Y ÁRBOLES</v>
          </cell>
          <cell r="D358" t="str">
            <v>u</v>
          </cell>
          <cell r="E358">
            <v>4</v>
          </cell>
          <cell r="F358">
            <v>28.57</v>
          </cell>
          <cell r="G358">
            <v>114.28</v>
          </cell>
        </row>
        <row r="359">
          <cell r="B359">
            <v>342</v>
          </cell>
          <cell r="C359" t="str">
            <v>EXCAVACIÓN CON EQUIPO SIN CLASIFICAR (NO INCLUYE DESALOJO)</v>
          </cell>
          <cell r="D359" t="str">
            <v>m3</v>
          </cell>
          <cell r="E359">
            <v>650</v>
          </cell>
          <cell r="F359">
            <v>3.09</v>
          </cell>
          <cell r="G359">
            <v>2008.5</v>
          </cell>
        </row>
        <row r="360">
          <cell r="B360">
            <v>343</v>
          </cell>
          <cell r="C360" t="str">
            <v>EXCAVACIÓN MANUAL SIN CLASIFICAR (NO INCLUYE DESALOJO)</v>
          </cell>
          <cell r="D360" t="str">
            <v>m3</v>
          </cell>
          <cell r="E360">
            <v>75</v>
          </cell>
          <cell r="F360">
            <v>8.75</v>
          </cell>
          <cell r="G360">
            <v>656.25</v>
          </cell>
        </row>
        <row r="361">
          <cell r="B361">
            <v>344</v>
          </cell>
          <cell r="C361" t="str">
            <v>RELLENO Y COMPACTACIÓN CON MATERIAL IMPORTADO (EQUIPO PESADO)</v>
          </cell>
          <cell r="D361" t="str">
            <v>m3</v>
          </cell>
          <cell r="E361">
            <v>780</v>
          </cell>
          <cell r="F361">
            <v>12.91</v>
          </cell>
          <cell r="G361">
            <v>10069.799999999999</v>
          </cell>
        </row>
        <row r="362">
          <cell r="B362">
            <v>345</v>
          </cell>
          <cell r="C362" t="str">
            <v>RELLENO Y COMPACTACIÓN CON MATERIAL IMPORTADO (EQUIPO LIVIANO)</v>
          </cell>
          <cell r="D362" t="str">
            <v>m3</v>
          </cell>
          <cell r="E362">
            <v>65</v>
          </cell>
          <cell r="F362">
            <v>12.42</v>
          </cell>
          <cell r="G362">
            <v>807.3</v>
          </cell>
        </row>
        <row r="363">
          <cell r="B363">
            <v>346</v>
          </cell>
          <cell r="C363" t="str">
            <v>RELLENO Y COMPACTACIÓN CON MATERIAL DEL SITIO (EQUIPO PESADO)</v>
          </cell>
          <cell r="D363" t="str">
            <v>m3</v>
          </cell>
          <cell r="E363">
            <v>60</v>
          </cell>
          <cell r="F363">
            <v>3.18</v>
          </cell>
          <cell r="G363">
            <v>190.8</v>
          </cell>
        </row>
        <row r="364">
          <cell r="B364">
            <v>347</v>
          </cell>
          <cell r="C364" t="str">
            <v>RELLENO Y COMPACTACIÓN CON MATERIAL DEL SITIO (EQUIPO LIVIANO)</v>
          </cell>
          <cell r="D364" t="str">
            <v>m3</v>
          </cell>
          <cell r="E364">
            <v>30</v>
          </cell>
          <cell r="F364">
            <v>4.93</v>
          </cell>
          <cell r="G364">
            <v>147.89999999999998</v>
          </cell>
        </row>
        <row r="365">
          <cell r="B365">
            <v>348</v>
          </cell>
          <cell r="C365" t="str">
            <v>MATERIAL BASE CLASE 1, INCLUYE COMPACTACIÓN Y TRANSPORTE</v>
          </cell>
          <cell r="D365" t="str">
            <v>m3</v>
          </cell>
          <cell r="E365">
            <v>10</v>
          </cell>
          <cell r="F365">
            <v>26.04</v>
          </cell>
          <cell r="G365">
            <v>260.39999999999998</v>
          </cell>
        </row>
        <row r="366">
          <cell r="B366">
            <v>349</v>
          </cell>
          <cell r="C366" t="str">
            <v>DESALOJO</v>
          </cell>
          <cell r="D366" t="str">
            <v>m3</v>
          </cell>
          <cell r="E366">
            <v>675</v>
          </cell>
          <cell r="F366">
            <v>3.87</v>
          </cell>
          <cell r="G366">
            <v>2612.25</v>
          </cell>
        </row>
        <row r="367">
          <cell r="B367">
            <v>350</v>
          </cell>
          <cell r="C367" t="str">
            <v>BOMBEO (UNA UNIDAD DE BOMBA) HASTA 6plg - 8 (OCHO) HORAS DE BOMBEO CONTINUO</v>
          </cell>
          <cell r="D367" t="str">
            <v>u</v>
          </cell>
          <cell r="E367">
            <v>40</v>
          </cell>
          <cell r="F367">
            <v>48.95</v>
          </cell>
          <cell r="G367">
            <v>1958</v>
          </cell>
        </row>
        <row r="368">
          <cell r="B368">
            <v>351</v>
          </cell>
          <cell r="C368" t="str">
            <v>CONTRAPISO HORMIGÓN SIMPLE F'C = 210 Kg/cm2, E= 0.10 m (DE REQUERIR JUNTA SE IMPLEMENTARÁ CADA 3.00m)</v>
          </cell>
          <cell r="D368" t="str">
            <v>m2</v>
          </cell>
          <cell r="E368">
            <v>140.30000000000001</v>
          </cell>
          <cell r="F368">
            <v>20.59</v>
          </cell>
          <cell r="G368">
            <v>2888.777</v>
          </cell>
        </row>
        <row r="369">
          <cell r="B369">
            <v>352</v>
          </cell>
          <cell r="C369" t="str">
            <v>PARED DE BLOQUE PESADO DE HORMIGÓN 9x19x39 cm</v>
          </cell>
          <cell r="D369" t="str">
            <v>m2</v>
          </cell>
          <cell r="E369">
            <v>270</v>
          </cell>
          <cell r="F369">
            <v>18.149999999999999</v>
          </cell>
          <cell r="G369">
            <v>4900.5</v>
          </cell>
        </row>
        <row r="370">
          <cell r="B370">
            <v>353</v>
          </cell>
          <cell r="C370" t="str">
            <v>PARED DE BLOQUE PESADO DE HORMIGÓN 24x19x39 cm</v>
          </cell>
          <cell r="D370" t="str">
            <v>m2</v>
          </cell>
          <cell r="E370">
            <v>33.5</v>
          </cell>
          <cell r="F370">
            <v>22.98</v>
          </cell>
          <cell r="G370">
            <v>769.83</v>
          </cell>
        </row>
        <row r="371">
          <cell r="B371">
            <v>354</v>
          </cell>
          <cell r="C371" t="str">
            <v>ENLUCIDO EXTERIOR - INTERIOR (INCLUYE CORTA GOTAS, FILOS Y CUADRADA DE BOQUETES)</v>
          </cell>
          <cell r="D371" t="str">
            <v>m2</v>
          </cell>
          <cell r="E371">
            <v>1000.3</v>
          </cell>
          <cell r="F371">
            <v>10.54</v>
          </cell>
          <cell r="G371">
            <v>10543.161999999998</v>
          </cell>
        </row>
        <row r="372">
          <cell r="B372">
            <v>355</v>
          </cell>
          <cell r="C372" t="str">
            <v>ENLUCIDO VERTICAL PARA MURO EXTERIOR</v>
          </cell>
          <cell r="D372" t="str">
            <v>m2</v>
          </cell>
          <cell r="E372">
            <v>295.7</v>
          </cell>
          <cell r="F372">
            <v>18.02</v>
          </cell>
          <cell r="G372">
            <v>5328.5139999999992</v>
          </cell>
        </row>
        <row r="373">
          <cell r="B373">
            <v>356</v>
          </cell>
          <cell r="C373" t="str">
            <v>MASILLADO Y ALISADO DE SUPERFICIES: LOSAS Y PISOS</v>
          </cell>
          <cell r="D373" t="str">
            <v>m2</v>
          </cell>
          <cell r="E373">
            <v>150</v>
          </cell>
          <cell r="F373">
            <v>6.36</v>
          </cell>
          <cell r="G373">
            <v>954</v>
          </cell>
        </row>
        <row r="374">
          <cell r="B374">
            <v>357</v>
          </cell>
          <cell r="C374" t="str">
            <v>IMPERMEABILIZACIÓN DE LOSAS ACCESIBLES</v>
          </cell>
          <cell r="D374" t="str">
            <v>m2</v>
          </cell>
          <cell r="E374">
            <v>91.45</v>
          </cell>
          <cell r="F374">
            <v>10.75</v>
          </cell>
          <cell r="G374">
            <v>983.08749999999998</v>
          </cell>
        </row>
        <row r="375">
          <cell r="B375">
            <v>358</v>
          </cell>
          <cell r="C375" t="str">
            <v>ADOQUINES VARIOS COLORES, INCLUYE MORTERO DE PEGA + ADITIVO, SUMINISTRO DEL ADOQUÍN, COLOCACIÓN, EMPORE Y SELLADO</v>
          </cell>
          <cell r="D375" t="str">
            <v>m2</v>
          </cell>
          <cell r="E375">
            <v>1942.1</v>
          </cell>
          <cell r="F375">
            <v>46.54</v>
          </cell>
          <cell r="G375">
            <v>90385.333999999988</v>
          </cell>
        </row>
        <row r="376">
          <cell r="B376">
            <v>359</v>
          </cell>
          <cell r="C376" t="str">
            <v>SUMINISTRO E INSTALACIÓN DE CERÁMICA</v>
          </cell>
          <cell r="D376" t="str">
            <v>m2</v>
          </cell>
          <cell r="E376">
            <v>14.4</v>
          </cell>
          <cell r="F376">
            <v>25.65</v>
          </cell>
          <cell r="G376">
            <v>369.36</v>
          </cell>
        </row>
        <row r="377">
          <cell r="B377">
            <v>360</v>
          </cell>
          <cell r="C377" t="str">
            <v>SUMINISTRO E INSTALACIÓN DE PORCELANATO (RECTIFICADO)</v>
          </cell>
          <cell r="D377" t="str">
            <v>m2</v>
          </cell>
          <cell r="E377">
            <v>122.4</v>
          </cell>
          <cell r="F377">
            <v>44.03</v>
          </cell>
          <cell r="G377">
            <v>5389.2720000000008</v>
          </cell>
        </row>
        <row r="378">
          <cell r="B378">
            <v>361</v>
          </cell>
          <cell r="C378" t="str">
            <v>RASTRERAS DE PORCELANATO H=10cm</v>
          </cell>
          <cell r="D378" t="str">
            <v>m</v>
          </cell>
          <cell r="E378">
            <v>39.82</v>
          </cell>
          <cell r="F378">
            <v>10.06</v>
          </cell>
          <cell r="G378">
            <v>400.58920000000001</v>
          </cell>
        </row>
        <row r="379">
          <cell r="B379">
            <v>362</v>
          </cell>
          <cell r="C379" t="str">
            <v>GRANITO PULIDO EN MESONES</v>
          </cell>
          <cell r="D379" t="str">
            <v>m2</v>
          </cell>
          <cell r="E379">
            <v>21.75</v>
          </cell>
          <cell r="F379">
            <v>122.33</v>
          </cell>
          <cell r="G379">
            <v>2660.6774999999998</v>
          </cell>
        </row>
        <row r="380">
          <cell r="B380">
            <v>363</v>
          </cell>
          <cell r="C380" t="str">
            <v>SUMINISTRO E INSTALACIÓN DE PLAQUETAS GRES E=10mm</v>
          </cell>
          <cell r="D380" t="str">
            <v>m2</v>
          </cell>
          <cell r="E380">
            <v>42.95</v>
          </cell>
          <cell r="F380">
            <v>26.6</v>
          </cell>
          <cell r="G380">
            <v>1142.47</v>
          </cell>
        </row>
        <row r="381">
          <cell r="B381">
            <v>364</v>
          </cell>
          <cell r="C381" t="str">
            <v>MOBILIARIO AT-02 MESA Y ASIENTOS</v>
          </cell>
          <cell r="D381" t="str">
            <v>u</v>
          </cell>
          <cell r="E381">
            <v>2</v>
          </cell>
          <cell r="F381">
            <v>542.46</v>
          </cell>
          <cell r="G381">
            <v>1084.92</v>
          </cell>
        </row>
        <row r="382">
          <cell r="B382">
            <v>365</v>
          </cell>
          <cell r="C382" t="str">
            <v>TABURETE ALTO DE ACERO INOXIDABLE CON MONTURA EN FORMA DE S ANCLADO AL PISO</v>
          </cell>
          <cell r="D382" t="str">
            <v>u</v>
          </cell>
          <cell r="E382">
            <v>12</v>
          </cell>
          <cell r="F382">
            <v>159.56</v>
          </cell>
          <cell r="G382">
            <v>1914.72</v>
          </cell>
        </row>
        <row r="383">
          <cell r="B383">
            <v>366</v>
          </cell>
          <cell r="C383" t="str">
            <v>PINTURA DE FACHADA Y CERRAMIENTO EN MAMPOSTERIA DE EDIFICIOS (LÁTEX), INC. LIMPIEZA PREVIA E HIDRO-LAVADO, SELLADO Y PINTURA</v>
          </cell>
          <cell r="D383" t="str">
            <v>m2</v>
          </cell>
          <cell r="E383">
            <v>525.79999999999995</v>
          </cell>
          <cell r="F383">
            <v>5.93</v>
          </cell>
          <cell r="G383">
            <v>3117.9939999999997</v>
          </cell>
        </row>
        <row r="384">
          <cell r="B384">
            <v>367</v>
          </cell>
          <cell r="C384" t="str">
            <v>PINTURA DE FACHADA Y CERRAMIENTO EN MAMPOSTERIA DE EDIFICIOS (ESMALTE), INC. LIMPIEZA PREVIA E HIDRO-LAVADO, SELLADO Y PINTURA</v>
          </cell>
          <cell r="D384" t="str">
            <v>m2</v>
          </cell>
          <cell r="E384">
            <v>165.55</v>
          </cell>
          <cell r="F384">
            <v>6.81</v>
          </cell>
          <cell r="G384">
            <v>1127.3955000000001</v>
          </cell>
        </row>
        <row r="385">
          <cell r="B385">
            <v>368</v>
          </cell>
          <cell r="C385" t="str">
            <v>PINTURA DE CERRAMIENTO METALICO EN REJAS Y VENTANAS (INCLUYE LAS DOS CARAS)</v>
          </cell>
          <cell r="D385" t="str">
            <v>m2</v>
          </cell>
          <cell r="E385">
            <v>25</v>
          </cell>
          <cell r="F385">
            <v>3.67</v>
          </cell>
          <cell r="G385">
            <v>91.75</v>
          </cell>
        </row>
        <row r="386">
          <cell r="B386">
            <v>369</v>
          </cell>
          <cell r="C386" t="str">
            <v>PINTURA DE PUERTAS ABATIBLES Y ENROLLABLES METALICAS, INC. LAS DOS CARAS</v>
          </cell>
          <cell r="D386" t="str">
            <v>m2</v>
          </cell>
          <cell r="E386">
            <v>5.4</v>
          </cell>
          <cell r="F386">
            <v>16.41</v>
          </cell>
          <cell r="G386">
            <v>88.614000000000004</v>
          </cell>
        </row>
        <row r="387">
          <cell r="B387">
            <v>370</v>
          </cell>
          <cell r="C387" t="str">
            <v>PINTURA (PREVIO TRATAMIENTO) DE SUPERFICIES DE MADERA</v>
          </cell>
          <cell r="D387" t="str">
            <v>m2</v>
          </cell>
          <cell r="E387">
            <v>8.6</v>
          </cell>
          <cell r="F387">
            <v>31.41</v>
          </cell>
          <cell r="G387">
            <v>270.12599999999998</v>
          </cell>
        </row>
        <row r="388">
          <cell r="B388">
            <v>371</v>
          </cell>
          <cell r="C388" t="str">
            <v>BLANQUEADO DE CULATAS</v>
          </cell>
          <cell r="D388" t="str">
            <v>m2</v>
          </cell>
          <cell r="E388">
            <v>25</v>
          </cell>
          <cell r="F388">
            <v>4.76</v>
          </cell>
          <cell r="G388">
            <v>119</v>
          </cell>
        </row>
        <row r="389">
          <cell r="B389">
            <v>372</v>
          </cell>
          <cell r="C389" t="str">
            <v>PINTURA PARA MURALES SOBRE SUPERFICIE CEMENTICIA</v>
          </cell>
          <cell r="D389" t="str">
            <v>m2</v>
          </cell>
          <cell r="E389">
            <v>249.7</v>
          </cell>
          <cell r="F389">
            <v>19.170000000000002</v>
          </cell>
          <cell r="G389">
            <v>4786.7489999999998</v>
          </cell>
        </row>
        <row r="390">
          <cell r="B390">
            <v>373</v>
          </cell>
          <cell r="C390" t="str">
            <v>MARCA DE PAVIMENTO (PASO CEBRA)</v>
          </cell>
          <cell r="D390" t="str">
            <v>m2</v>
          </cell>
          <cell r="E390">
            <v>45</v>
          </cell>
          <cell r="F390">
            <v>17.73</v>
          </cell>
          <cell r="G390">
            <v>797.85</v>
          </cell>
        </row>
        <row r="391">
          <cell r="B391">
            <v>374</v>
          </cell>
          <cell r="C391" t="str">
            <v>SUMINISTRO E INSTALACION DE CERAMICA FRAGMENTADA (MURAL ARTISTICO)</v>
          </cell>
          <cell r="D391" t="str">
            <v>m2</v>
          </cell>
          <cell r="E391">
            <v>41.22</v>
          </cell>
          <cell r="F391">
            <v>35.950000000000003</v>
          </cell>
          <cell r="G391">
            <v>1481.8590000000002</v>
          </cell>
        </row>
        <row r="392">
          <cell r="B392">
            <v>375</v>
          </cell>
          <cell r="C392" t="str">
            <v>LOSETA DE HORMIGON ARMADO PARA MESONES E=0,08M</v>
          </cell>
          <cell r="D392" t="str">
            <v>m2</v>
          </cell>
          <cell r="E392">
            <v>21.75</v>
          </cell>
          <cell r="F392">
            <v>23.08</v>
          </cell>
          <cell r="G392">
            <v>501.98999999999995</v>
          </cell>
        </row>
        <row r="393">
          <cell r="B393">
            <v>376</v>
          </cell>
          <cell r="C393" t="str">
            <v>SUMINISTRO E INSTALACION DE CIELO RASO</v>
          </cell>
          <cell r="D393" t="str">
            <v>m2</v>
          </cell>
          <cell r="E393">
            <v>55.6</v>
          </cell>
          <cell r="F393">
            <v>26.3</v>
          </cell>
          <cell r="G393">
            <v>1462.28</v>
          </cell>
        </row>
        <row r="394">
          <cell r="B394">
            <v>377</v>
          </cell>
          <cell r="C394" t="str">
            <v>SUMINISTRO E INSTALACION DE CUBIERTA DE PANEL DE ACERO TIPO SANDUCHE CON AISLAMIENTO DE POLIURETANO E=15MM</v>
          </cell>
          <cell r="D394" t="str">
            <v>m2</v>
          </cell>
          <cell r="E394">
            <v>116.75</v>
          </cell>
          <cell r="F394">
            <v>35.21</v>
          </cell>
          <cell r="G394">
            <v>4110.7674999999999</v>
          </cell>
        </row>
        <row r="395">
          <cell r="B395">
            <v>378</v>
          </cell>
          <cell r="C395" t="str">
            <v>PUERTAS ENRROLLABLES</v>
          </cell>
          <cell r="D395" t="str">
            <v>m2</v>
          </cell>
          <cell r="E395">
            <v>13.8</v>
          </cell>
          <cell r="F395">
            <v>187.77</v>
          </cell>
          <cell r="G395">
            <v>2591.2260000000001</v>
          </cell>
        </row>
        <row r="396">
          <cell r="B396">
            <v>379</v>
          </cell>
          <cell r="C396" t="str">
            <v>ANAQUELES DE RH LAMINADO AMBAS CARAS DE E=18MM (H= 0,60M )</v>
          </cell>
          <cell r="D396" t="str">
            <v>m2</v>
          </cell>
          <cell r="E396">
            <v>1.8</v>
          </cell>
          <cell r="F396">
            <v>187.96</v>
          </cell>
          <cell r="G396">
            <v>338.32800000000003</v>
          </cell>
        </row>
        <row r="397">
          <cell r="B397">
            <v>380</v>
          </cell>
          <cell r="C397" t="str">
            <v>PUERTAS BAJO MESON  DOBLE ABATIMIENTO DE RH LAMINADO AMBAS CARAS DE E=18MM (9u) (JUEGO)</v>
          </cell>
          <cell r="D397" t="str">
            <v>u</v>
          </cell>
          <cell r="E397">
            <v>2</v>
          </cell>
          <cell r="F397">
            <v>177.82</v>
          </cell>
          <cell r="G397">
            <v>355.64</v>
          </cell>
        </row>
        <row r="398">
          <cell r="B398">
            <v>381</v>
          </cell>
          <cell r="C398" t="str">
            <v>VENTANA DE ALUMINIO Y VIDRIO E=4MM CORREDIZA (INC. MALLA ANTIMOSQUITO)</v>
          </cell>
          <cell r="D398" t="str">
            <v>m2</v>
          </cell>
          <cell r="E398">
            <v>15.15</v>
          </cell>
          <cell r="F398">
            <v>138.33000000000001</v>
          </cell>
          <cell r="G398">
            <v>2095.6995000000002</v>
          </cell>
        </row>
        <row r="399">
          <cell r="B399">
            <v>382</v>
          </cell>
          <cell r="C399" t="str">
            <v>PUERTA DE ACERO INOXIDABLE PA1 (0,65 x1,70x0,05)m</v>
          </cell>
          <cell r="D399" t="str">
            <v>u</v>
          </cell>
          <cell r="E399">
            <v>3</v>
          </cell>
          <cell r="F399">
            <v>345.63</v>
          </cell>
          <cell r="G399">
            <v>1036.8899999999999</v>
          </cell>
        </row>
        <row r="400">
          <cell r="B400">
            <v>383</v>
          </cell>
          <cell r="C400" t="str">
            <v>INSTALACION PUERTA METALICA DE 80X210 CM. INC. MARCO METALICO E INSTALACION</v>
          </cell>
          <cell r="D400" t="str">
            <v>u</v>
          </cell>
          <cell r="E400">
            <v>2</v>
          </cell>
          <cell r="F400">
            <v>199.49</v>
          </cell>
          <cell r="G400">
            <v>398.98</v>
          </cell>
        </row>
        <row r="401">
          <cell r="B401">
            <v>384</v>
          </cell>
          <cell r="C401" t="str">
            <v>PME1 TIPO LOUVER (0,75X2,10X0,05)m TUBO 100X50X3mm Y PLATINA 1 1/4" X4mm</v>
          </cell>
          <cell r="D401" t="str">
            <v>u</v>
          </cell>
          <cell r="E401">
            <v>2</v>
          </cell>
          <cell r="F401">
            <v>510.62</v>
          </cell>
          <cell r="G401">
            <v>1021.24</v>
          </cell>
        </row>
        <row r="402">
          <cell r="B402">
            <v>385</v>
          </cell>
          <cell r="C402" t="str">
            <v>PME7 TIPO LOUVER (1,00X2,10X0,05)m TUBO 100X50X3mm Y PLATINA 1 1/4" X4mm</v>
          </cell>
          <cell r="D402" t="str">
            <v>u</v>
          </cell>
          <cell r="E402">
            <v>3</v>
          </cell>
          <cell r="F402">
            <v>517.77</v>
          </cell>
          <cell r="G402">
            <v>1553.31</v>
          </cell>
        </row>
        <row r="403">
          <cell r="B403">
            <v>386</v>
          </cell>
          <cell r="C403" t="str">
            <v>VENTANA ALTA EN LOUVERS METALICOS</v>
          </cell>
          <cell r="D403" t="str">
            <v>m2</v>
          </cell>
          <cell r="E403">
            <v>10.15</v>
          </cell>
          <cell r="F403">
            <v>142.83000000000001</v>
          </cell>
          <cell r="G403">
            <v>1449.7245000000003</v>
          </cell>
        </row>
        <row r="404">
          <cell r="B404">
            <v>387</v>
          </cell>
          <cell r="C404" t="str">
            <v>TABIQUES DIVISORIOS PARA BAÑOS EN ACERO INOXIDABLE</v>
          </cell>
          <cell r="D404" t="str">
            <v>m2</v>
          </cell>
          <cell r="E404">
            <v>10</v>
          </cell>
          <cell r="F404">
            <v>230.31</v>
          </cell>
          <cell r="G404">
            <v>2303.1</v>
          </cell>
        </row>
        <row r="405">
          <cell r="B405">
            <v>388</v>
          </cell>
          <cell r="C405" t="str">
            <v>BARRAS DE ACERO INOXIDABLE PARA BAÑOS DISCAPACITADOS (HORIZONTAL Y PLEGABLE)</v>
          </cell>
          <cell r="D405" t="str">
            <v>m</v>
          </cell>
          <cell r="E405">
            <v>2</v>
          </cell>
          <cell r="F405">
            <v>96.38</v>
          </cell>
          <cell r="G405">
            <v>192.76</v>
          </cell>
        </row>
        <row r="406">
          <cell r="B406">
            <v>389</v>
          </cell>
          <cell r="C406" t="str">
            <v>DISPENSADOR DE PAPEL</v>
          </cell>
          <cell r="D406" t="str">
            <v>u</v>
          </cell>
          <cell r="E406">
            <v>3</v>
          </cell>
          <cell r="F406">
            <v>40.1</v>
          </cell>
          <cell r="G406">
            <v>120.30000000000001</v>
          </cell>
        </row>
        <row r="407">
          <cell r="B407">
            <v>390</v>
          </cell>
          <cell r="C407" t="str">
            <v>SECADOR DE MANO</v>
          </cell>
          <cell r="D407" t="str">
            <v>u</v>
          </cell>
          <cell r="E407">
            <v>3</v>
          </cell>
          <cell r="F407">
            <v>317.14</v>
          </cell>
          <cell r="G407">
            <v>951.42</v>
          </cell>
        </row>
        <row r="408">
          <cell r="B408">
            <v>391</v>
          </cell>
          <cell r="C408" t="str">
            <v>ESPEJO DE 4 MM CON MARCO DE ALUMINIO</v>
          </cell>
          <cell r="D408" t="str">
            <v>m2</v>
          </cell>
          <cell r="E408">
            <v>2.15</v>
          </cell>
          <cell r="F408">
            <v>52.36</v>
          </cell>
          <cell r="G408">
            <v>112.574</v>
          </cell>
        </row>
        <row r="409">
          <cell r="B409">
            <v>392</v>
          </cell>
          <cell r="C409" t="str">
            <v>SILLA GERENCIAL</v>
          </cell>
          <cell r="D409" t="str">
            <v>u</v>
          </cell>
          <cell r="E409">
            <v>1</v>
          </cell>
          <cell r="F409">
            <v>120.55</v>
          </cell>
          <cell r="G409">
            <v>120.55</v>
          </cell>
        </row>
        <row r="410">
          <cell r="B410">
            <v>393</v>
          </cell>
          <cell r="C410" t="str">
            <v>ARCHIVADOR BAJO</v>
          </cell>
          <cell r="D410" t="str">
            <v>u</v>
          </cell>
          <cell r="E410">
            <v>2</v>
          </cell>
          <cell r="F410">
            <v>130.38</v>
          </cell>
          <cell r="G410">
            <v>260.76</v>
          </cell>
        </row>
        <row r="411">
          <cell r="B411">
            <v>394</v>
          </cell>
          <cell r="C411" t="str">
            <v>UNIDAD TIPO SPLIT TIPO DECORATIVA DE PARED INVERTER  12000 BTU/hr (R-410A), 208-230 V / 60 hz / 1 ph</v>
          </cell>
          <cell r="D411" t="str">
            <v>u</v>
          </cell>
          <cell r="E411">
            <v>1</v>
          </cell>
          <cell r="F411">
            <v>505.7</v>
          </cell>
          <cell r="G411">
            <v>505.7</v>
          </cell>
        </row>
        <row r="412">
          <cell r="B412">
            <v>395</v>
          </cell>
          <cell r="C412" t="str">
            <v>PLACA EN FACHADA DE ACERO GALVANIZADO (30X30 CM): POLICIA, BATERIAS SANITARIAS (HOMBRE, MUJER, DISCAPACITADOS)</v>
          </cell>
          <cell r="D412" t="str">
            <v>u</v>
          </cell>
          <cell r="E412">
            <v>4</v>
          </cell>
          <cell r="F412">
            <v>113.23</v>
          </cell>
          <cell r="G412">
            <v>452.92</v>
          </cell>
        </row>
        <row r="413">
          <cell r="B413">
            <v>396</v>
          </cell>
          <cell r="C413" t="str">
            <v>GRANITO LAVADO NO. 2,3 Ó 4</v>
          </cell>
          <cell r="D413" t="str">
            <v>m2</v>
          </cell>
          <cell r="E413">
            <v>21.25</v>
          </cell>
          <cell r="F413">
            <v>15.75</v>
          </cell>
          <cell r="G413">
            <v>334.6875</v>
          </cell>
        </row>
        <row r="414">
          <cell r="B414">
            <v>397</v>
          </cell>
          <cell r="C414" t="str">
            <v>PLANCHA DE ACRILICO DE COLORES</v>
          </cell>
          <cell r="D414" t="str">
            <v>m2</v>
          </cell>
          <cell r="E414">
            <v>132.5</v>
          </cell>
          <cell r="F414">
            <v>63.01</v>
          </cell>
          <cell r="G414">
            <v>8348.8249999999989</v>
          </cell>
        </row>
        <row r="415">
          <cell r="B415">
            <v>398</v>
          </cell>
          <cell r="C415" t="str">
            <v>PERFIL ANTIDESLIZANTE PARA CANTO DE ESCALERA EN ÁNGULO</v>
          </cell>
          <cell r="D415" t="str">
            <v>m</v>
          </cell>
          <cell r="E415">
            <v>65.400000000000006</v>
          </cell>
          <cell r="F415">
            <v>19.37</v>
          </cell>
          <cell r="G415">
            <v>1266.7980000000002</v>
          </cell>
        </row>
        <row r="416">
          <cell r="B416">
            <v>399</v>
          </cell>
          <cell r="C416" t="str">
            <v>BOLARDOS D=15CM DE HORMIGON ARMADO MARTELINADO</v>
          </cell>
          <cell r="D416" t="str">
            <v>u</v>
          </cell>
          <cell r="E416">
            <v>14</v>
          </cell>
          <cell r="F416">
            <v>110.1</v>
          </cell>
          <cell r="G416">
            <v>1541.3999999999999</v>
          </cell>
        </row>
        <row r="417">
          <cell r="B417">
            <v>400</v>
          </cell>
          <cell r="C417" t="str">
            <v>MOBILIARIO AT-01A BANCA</v>
          </cell>
          <cell r="D417" t="str">
            <v>u</v>
          </cell>
          <cell r="E417">
            <v>8</v>
          </cell>
          <cell r="F417">
            <v>271.89999999999998</v>
          </cell>
          <cell r="G417">
            <v>2175.1999999999998</v>
          </cell>
        </row>
        <row r="418">
          <cell r="B418">
            <v>401</v>
          </cell>
          <cell r="C418" t="str">
            <v>MOBILIARIO AT-03 ASIENTOS PENTAGONALES</v>
          </cell>
          <cell r="D418" t="str">
            <v>u</v>
          </cell>
          <cell r="E418">
            <v>6</v>
          </cell>
          <cell r="F418">
            <v>315.41000000000003</v>
          </cell>
          <cell r="G418">
            <v>1892.46</v>
          </cell>
        </row>
        <row r="419">
          <cell r="B419">
            <v>402</v>
          </cell>
          <cell r="C419" t="str">
            <v>POSTE EN MADERA PLASTICA LETRERO DE SEÑALIZACION</v>
          </cell>
          <cell r="D419" t="str">
            <v>u</v>
          </cell>
          <cell r="E419">
            <v>5</v>
          </cell>
          <cell r="F419">
            <v>122.71</v>
          </cell>
          <cell r="G419">
            <v>613.54999999999995</v>
          </cell>
        </row>
        <row r="420">
          <cell r="B420">
            <v>403</v>
          </cell>
          <cell r="C420" t="str">
            <v>PASAMANOS</v>
          </cell>
          <cell r="D420" t="str">
            <v>m</v>
          </cell>
          <cell r="E420">
            <v>343.6</v>
          </cell>
          <cell r="F420">
            <v>246.35</v>
          </cell>
          <cell r="G420">
            <v>84645.86</v>
          </cell>
        </row>
        <row r="421">
          <cell r="B421">
            <v>404</v>
          </cell>
          <cell r="C421" t="str">
            <v>MURO DE HORMIGON 0,20mX0,20m BAJO PASAMANOS CON ACABADO MARTELINADO</v>
          </cell>
          <cell r="D421" t="str">
            <v>m</v>
          </cell>
          <cell r="E421">
            <v>270</v>
          </cell>
          <cell r="F421">
            <v>27.69</v>
          </cell>
          <cell r="G421">
            <v>7476.3</v>
          </cell>
        </row>
        <row r="422">
          <cell r="B422">
            <v>405</v>
          </cell>
          <cell r="C422" t="str">
            <v>UNIDAD DE DESPERDICIOS</v>
          </cell>
          <cell r="D422" t="str">
            <v>u</v>
          </cell>
          <cell r="E422">
            <v>4</v>
          </cell>
          <cell r="F422">
            <v>1154.28</v>
          </cell>
          <cell r="G422">
            <v>4617.12</v>
          </cell>
        </row>
        <row r="423">
          <cell r="B423">
            <v>406</v>
          </cell>
          <cell r="C423" t="str">
            <v>SUMINISTRO E INSTALACION DE PISO DE CAUCHO CONTINUO E= 4 CM; INC. DISEÑOS Y COLORES VARIOS</v>
          </cell>
          <cell r="D423" t="str">
            <v>m2</v>
          </cell>
          <cell r="E423">
            <v>170.5</v>
          </cell>
          <cell r="F423">
            <v>75.92</v>
          </cell>
          <cell r="G423">
            <v>12944.36</v>
          </cell>
        </row>
        <row r="424">
          <cell r="B424">
            <v>407</v>
          </cell>
          <cell r="C424" t="str">
            <v>SUMINISTRO E INSTALACION DE RESBALADERA; INC. ANCLAJE Y DADO DE HORMIGON F´C= 210 KG/CM2</v>
          </cell>
          <cell r="D424" t="str">
            <v>u</v>
          </cell>
          <cell r="E424">
            <v>1</v>
          </cell>
          <cell r="F424">
            <v>1288.05</v>
          </cell>
          <cell r="G424">
            <v>1288.05</v>
          </cell>
        </row>
        <row r="425">
          <cell r="B425">
            <v>408</v>
          </cell>
          <cell r="C425" t="str">
            <v>SUMINISTRO E INSTALACION DE SUBE Y BAJA TRIPLE; INC. ANCLAJE Y DADO DE HORMIGON F´C= 210 KG/CM2</v>
          </cell>
          <cell r="D425" t="str">
            <v>u</v>
          </cell>
          <cell r="E425">
            <v>1</v>
          </cell>
          <cell r="F425">
            <v>1228.0899999999999</v>
          </cell>
          <cell r="G425">
            <v>1228.0899999999999</v>
          </cell>
        </row>
        <row r="426">
          <cell r="B426">
            <v>409</v>
          </cell>
          <cell r="C426" t="str">
            <v>SUMINISTRO E INSTALACION DE COLUMPIO TRIPLE; INC. ANCLAJE Y DADO DE HORMIGON F´C= 210 KG/CM2</v>
          </cell>
          <cell r="D426" t="str">
            <v>u</v>
          </cell>
          <cell r="E426">
            <v>1</v>
          </cell>
          <cell r="F426">
            <v>1112.08</v>
          </cell>
          <cell r="G426">
            <v>1112.08</v>
          </cell>
        </row>
        <row r="427">
          <cell r="B427">
            <v>410</v>
          </cell>
          <cell r="C427" t="str">
            <v>JUEGO BIOSALUDABLE JINETE</v>
          </cell>
          <cell r="D427" t="str">
            <v>u</v>
          </cell>
          <cell r="E427">
            <v>2</v>
          </cell>
          <cell r="F427">
            <v>990.54</v>
          </cell>
          <cell r="G427">
            <v>1981.08</v>
          </cell>
        </row>
        <row r="428">
          <cell r="B428">
            <v>411</v>
          </cell>
          <cell r="C428" t="str">
            <v>JUEGO BIOSALUDABLE VOLANTE</v>
          </cell>
          <cell r="D428" t="str">
            <v>u</v>
          </cell>
          <cell r="E428">
            <v>2</v>
          </cell>
          <cell r="F428">
            <v>1158.24</v>
          </cell>
          <cell r="G428">
            <v>2316.48</v>
          </cell>
        </row>
        <row r="429">
          <cell r="B429">
            <v>412</v>
          </cell>
          <cell r="C429" t="str">
            <v>JUEGO BIOSALUDABLE GIRO DE CINTURA</v>
          </cell>
          <cell r="D429" t="str">
            <v>u</v>
          </cell>
          <cell r="E429">
            <v>2</v>
          </cell>
          <cell r="F429">
            <v>1102.3399999999999</v>
          </cell>
          <cell r="G429">
            <v>2204.6799999999998</v>
          </cell>
        </row>
        <row r="430">
          <cell r="B430">
            <v>413</v>
          </cell>
          <cell r="C430" t="str">
            <v>JUEGO BIOSALUDABLE COLUMPIO</v>
          </cell>
          <cell r="D430" t="str">
            <v>u</v>
          </cell>
          <cell r="E430">
            <v>2</v>
          </cell>
          <cell r="F430">
            <v>1219.5899999999999</v>
          </cell>
          <cell r="G430">
            <v>2439.1799999999998</v>
          </cell>
        </row>
        <row r="431">
          <cell r="B431">
            <v>414</v>
          </cell>
          <cell r="C431" t="str">
            <v>JUEGO BIOSALUDABLE ESQUI DE FONDO</v>
          </cell>
          <cell r="D431" t="str">
            <v>u</v>
          </cell>
          <cell r="E431">
            <v>2</v>
          </cell>
          <cell r="F431">
            <v>1077.55</v>
          </cell>
          <cell r="G431">
            <v>2155.1</v>
          </cell>
        </row>
        <row r="432">
          <cell r="B432">
            <v>415</v>
          </cell>
          <cell r="C432" t="str">
            <v>GUARDAVIA</v>
          </cell>
          <cell r="D432" t="str">
            <v>m</v>
          </cell>
          <cell r="E432">
            <v>10</v>
          </cell>
          <cell r="F432">
            <v>101.74</v>
          </cell>
          <cell r="G432">
            <v>1017.4</v>
          </cell>
        </row>
        <row r="433">
          <cell r="B433">
            <v>416</v>
          </cell>
          <cell r="C433" t="str">
            <v>ESCALONES DE HORMIGON VISTO</v>
          </cell>
          <cell r="D433" t="str">
            <v>m</v>
          </cell>
          <cell r="E433">
            <v>65.400000000000006</v>
          </cell>
          <cell r="F433">
            <v>10.66</v>
          </cell>
          <cell r="G433">
            <v>697.1640000000001</v>
          </cell>
        </row>
        <row r="434">
          <cell r="B434">
            <v>417</v>
          </cell>
          <cell r="C434" t="str">
            <v>RAMPA PEATONAL F´C=210 KG/CM2, INCLUYE VIGA DE BORDE</v>
          </cell>
          <cell r="D434" t="str">
            <v>m2</v>
          </cell>
          <cell r="E434">
            <v>36.4</v>
          </cell>
          <cell r="F434">
            <v>21.83</v>
          </cell>
          <cell r="G434">
            <v>794.61199999999985</v>
          </cell>
        </row>
        <row r="435">
          <cell r="B435">
            <v>418</v>
          </cell>
          <cell r="C435" t="str">
            <v>SEÑALETICA VERTICAL AL LADO DE LA VIA</v>
          </cell>
          <cell r="D435" t="str">
            <v>u</v>
          </cell>
          <cell r="E435">
            <v>6</v>
          </cell>
          <cell r="F435">
            <v>178.12</v>
          </cell>
          <cell r="G435">
            <v>1068.72</v>
          </cell>
        </row>
        <row r="436">
          <cell r="B436">
            <v>419</v>
          </cell>
          <cell r="C436" t="str">
            <v>PINTURA DE BASE CEMENTICIA</v>
          </cell>
          <cell r="D436" t="str">
            <v>m2</v>
          </cell>
          <cell r="E436">
            <v>40</v>
          </cell>
          <cell r="F436">
            <v>7.96</v>
          </cell>
          <cell r="G436">
            <v>318.39999999999998</v>
          </cell>
        </row>
        <row r="437">
          <cell r="B437">
            <v>420</v>
          </cell>
          <cell r="C437" t="str">
            <v>CERCAS PARA CERRAMIENTOS (EN SOLARES VACIOS) CON PANELES RIGIDOS DE MALLA ELECTROSOLDADA, POSTES METALICOS Y FIJACIONES CON RECUBRIMIENTO</v>
          </cell>
          <cell r="D437" t="str">
            <v>m</v>
          </cell>
          <cell r="E437">
            <v>50</v>
          </cell>
          <cell r="F437">
            <v>206.86</v>
          </cell>
          <cell r="G437">
            <v>10343</v>
          </cell>
        </row>
        <row r="438">
          <cell r="B438">
            <v>421</v>
          </cell>
          <cell r="C438" t="str">
            <v xml:space="preserve">CERRAMIENTO PERFILERIA METALICA DE TUBO RECTANGULAR, PARA SOPORTE </v>
          </cell>
          <cell r="D438" t="str">
            <v>m</v>
          </cell>
          <cell r="E438">
            <v>50</v>
          </cell>
          <cell r="F438">
            <v>142.44</v>
          </cell>
          <cell r="G438">
            <v>7122</v>
          </cell>
        </row>
        <row r="439">
          <cell r="B439">
            <v>422</v>
          </cell>
          <cell r="C439" t="str">
            <v xml:space="preserve">CERRAMIENTO EN PLANCHA METALICA ONDULADA, REVESTIMIENTO DE ALUMINIO Y ZINC, E= 0,35MM, + PERFILERIA METALICA DE TUBO RECTANGULAR, PARA SOPORTE </v>
          </cell>
          <cell r="D439" t="str">
            <v>m</v>
          </cell>
          <cell r="E439">
            <v>50</v>
          </cell>
          <cell r="F439">
            <v>85.5</v>
          </cell>
          <cell r="G439">
            <v>4275</v>
          </cell>
        </row>
        <row r="440">
          <cell r="B440">
            <v>423</v>
          </cell>
          <cell r="C440" t="str">
            <v>CERRAMIENTO DE MAMPOSTERIA 9X19X39cm</v>
          </cell>
          <cell r="D440" t="str">
            <v>m</v>
          </cell>
          <cell r="E440">
            <v>50</v>
          </cell>
          <cell r="F440">
            <v>94.94</v>
          </cell>
          <cell r="G440">
            <v>4747</v>
          </cell>
        </row>
        <row r="441">
          <cell r="B441">
            <v>424</v>
          </cell>
          <cell r="C441" t="str">
            <v>MOBILIARIO AT-04 MESA Y ASIENTOS DE JUEGO DE DAMAS</v>
          </cell>
          <cell r="D441" t="str">
            <v>u</v>
          </cell>
          <cell r="E441">
            <v>4</v>
          </cell>
          <cell r="F441">
            <v>376.51</v>
          </cell>
          <cell r="G441">
            <v>1506.04</v>
          </cell>
        </row>
        <row r="442">
          <cell r="B442">
            <v>425</v>
          </cell>
          <cell r="C442" t="str">
            <v>MOBILIARIO AT-05 BANCA DE ASIENTO CON PERGOLA</v>
          </cell>
          <cell r="D442" t="str">
            <v>u</v>
          </cell>
          <cell r="E442">
            <v>6</v>
          </cell>
          <cell r="F442">
            <v>217.2</v>
          </cell>
          <cell r="G442">
            <v>1303.1999999999998</v>
          </cell>
        </row>
        <row r="443">
          <cell r="B443">
            <v>426</v>
          </cell>
          <cell r="C443" t="str">
            <v>RECUBRIMIENTO DE PIEDRA DE ENCHAPE</v>
          </cell>
          <cell r="D443" t="str">
            <v>m2</v>
          </cell>
          <cell r="E443">
            <v>1.65</v>
          </cell>
          <cell r="F443">
            <v>156.94999999999999</v>
          </cell>
          <cell r="G443">
            <v>258.96749999999997</v>
          </cell>
        </row>
        <row r="444">
          <cell r="B444">
            <v>427</v>
          </cell>
          <cell r="C444" t="str">
            <v>JUEGO INFANTIL (TIVOLI)</v>
          </cell>
          <cell r="D444" t="str">
            <v>u</v>
          </cell>
          <cell r="E444">
            <v>1</v>
          </cell>
          <cell r="F444">
            <v>1455.25</v>
          </cell>
          <cell r="G444">
            <v>1455.25</v>
          </cell>
        </row>
        <row r="445">
          <cell r="B445">
            <v>428</v>
          </cell>
          <cell r="C445" t="str">
            <v>SUMINISTRO E INSTALACION DE TUBO DE HIERRO GALVANIZADO PARA BARANDA DE PUENTE DE HORMIGON, INC. DESMONTAJE DE EXISTENTE</v>
          </cell>
          <cell r="D445" t="str">
            <v>m</v>
          </cell>
          <cell r="E445">
            <v>120.5</v>
          </cell>
          <cell r="F445">
            <v>47.77</v>
          </cell>
          <cell r="G445">
            <v>5756.2850000000008</v>
          </cell>
        </row>
        <row r="446">
          <cell r="B446">
            <v>429</v>
          </cell>
          <cell r="C446" t="str">
            <v>MACETERO DE HORMIGON ARMADO ACABADO MARTILINADO Y MOLDURAS</v>
          </cell>
          <cell r="D446" t="str">
            <v>u</v>
          </cell>
          <cell r="E446">
            <v>10</v>
          </cell>
          <cell r="F446">
            <v>523.32000000000005</v>
          </cell>
          <cell r="G446">
            <v>5233.2000000000007</v>
          </cell>
        </row>
        <row r="447">
          <cell r="B447">
            <v>430</v>
          </cell>
          <cell r="C447" t="str">
            <v>PINTURA PARA MURALES SOBRE SUPERFICIES METALICAS</v>
          </cell>
          <cell r="D447" t="str">
            <v>m2</v>
          </cell>
          <cell r="E447">
            <v>232.5</v>
          </cell>
          <cell r="F447">
            <v>20.74</v>
          </cell>
          <cell r="G447">
            <v>4822.0499999999993</v>
          </cell>
        </row>
        <row r="448">
          <cell r="B448">
            <v>431</v>
          </cell>
          <cell r="C448" t="str">
            <v>HORMIGON F'C=180 KG/CM2 PARA MURO DE JARDINERA, INC. ENCOFRADO</v>
          </cell>
          <cell r="D448" t="str">
            <v>m3</v>
          </cell>
          <cell r="E448">
            <v>15.5</v>
          </cell>
          <cell r="F448">
            <v>194.59</v>
          </cell>
          <cell r="G448">
            <v>3016.145</v>
          </cell>
        </row>
        <row r="449">
          <cell r="B449" t="str">
            <v>ESTRUCTURAL</v>
          </cell>
          <cell r="G449">
            <v>1507298.7544</v>
          </cell>
        </row>
        <row r="450">
          <cell r="B450">
            <v>432</v>
          </cell>
          <cell r="C450" t="str">
            <v>PRUEBAS DINAMICAS DE CAPACIDAD DE CARGA DE PILOTES (PDA)</v>
          </cell>
          <cell r="D450" t="str">
            <v>u</v>
          </cell>
          <cell r="E450">
            <v>10</v>
          </cell>
          <cell r="F450">
            <v>1376.63</v>
          </cell>
          <cell r="G450">
            <v>13766.300000000001</v>
          </cell>
        </row>
        <row r="451">
          <cell r="B451">
            <v>433</v>
          </cell>
          <cell r="C451" t="str">
            <v>PRUEBAS DE SUELO PARA DETERMINAR EL ESTRATO RESISTENTE</v>
          </cell>
          <cell r="D451" t="str">
            <v>m</v>
          </cell>
          <cell r="E451">
            <v>50</v>
          </cell>
          <cell r="F451">
            <v>230.46</v>
          </cell>
          <cell r="G451">
            <v>11523</v>
          </cell>
        </row>
        <row r="452">
          <cell r="B452">
            <v>434</v>
          </cell>
          <cell r="C452" t="str">
            <v>PILOTE  PRETENSADO 0,60X0,60 M F'C=420 KG/CM2. INCLUYE TRANSPORTE</v>
          </cell>
          <cell r="D452" t="str">
            <v>m</v>
          </cell>
          <cell r="E452">
            <v>1900</v>
          </cell>
          <cell r="F452">
            <v>306.45999999999998</v>
          </cell>
          <cell r="G452">
            <v>582274</v>
          </cell>
        </row>
        <row r="453">
          <cell r="B453">
            <v>435</v>
          </cell>
          <cell r="C453" t="str">
            <v>PILOTE PRETENSADO DE PRUEBA 0,60X0,60M F'C=420KG/CM2. INCLUYE TRANSPORTE</v>
          </cell>
          <cell r="D453" t="str">
            <v>m</v>
          </cell>
          <cell r="E453">
            <v>80</v>
          </cell>
          <cell r="F453">
            <v>357.02</v>
          </cell>
          <cell r="G453">
            <v>28561.599999999999</v>
          </cell>
        </row>
        <row r="454">
          <cell r="B454">
            <v>436</v>
          </cell>
          <cell r="C454" t="str">
            <v>HINCADA DE PILOTES PRETENSADOS F'C= 420KG/CM2</v>
          </cell>
          <cell r="D454" t="str">
            <v>m</v>
          </cell>
          <cell r="E454">
            <v>1760</v>
          </cell>
          <cell r="F454">
            <v>89.91</v>
          </cell>
          <cell r="G454">
            <v>158241.60000000001</v>
          </cell>
        </row>
        <row r="455">
          <cell r="B455">
            <v>437</v>
          </cell>
          <cell r="C455" t="str">
            <v>DESCABEZADO DE PILOTE, INCLUYE DESALOJO</v>
          </cell>
          <cell r="D455" t="str">
            <v>m</v>
          </cell>
          <cell r="E455">
            <v>93</v>
          </cell>
          <cell r="F455">
            <v>177.36</v>
          </cell>
          <cell r="G455">
            <v>16494.48</v>
          </cell>
        </row>
        <row r="456">
          <cell r="B456">
            <v>438</v>
          </cell>
          <cell r="C456" t="str">
            <v>HORMIGÓN SIMPLE PARA REPLANTILLO E=5CM F'C= 140 KG/CM2. INCLUYE ENCOFRADO</v>
          </cell>
          <cell r="D456" t="str">
            <v>m3</v>
          </cell>
          <cell r="E456">
            <v>1.5</v>
          </cell>
          <cell r="F456">
            <v>145.76</v>
          </cell>
          <cell r="G456">
            <v>218.64</v>
          </cell>
        </row>
        <row r="457">
          <cell r="B457">
            <v>439</v>
          </cell>
          <cell r="C457" t="str">
            <v>MURO PANTALLA DE HORMIGÓN ARMADO PREFABRICADO F'C=280KG/CM2, INCLUYE ACERO DE REFUERZO F'Y=4200 KG/CM2, ENCOFRADO METALICO,INHIBIDOR DE CORROSIÓN, SUMINISTRO E HINCADA</v>
          </cell>
          <cell r="D457" t="str">
            <v>m3</v>
          </cell>
          <cell r="E457">
            <v>105</v>
          </cell>
          <cell r="F457">
            <v>655.76</v>
          </cell>
          <cell r="G457">
            <v>68854.8</v>
          </cell>
        </row>
        <row r="458">
          <cell r="B458">
            <v>440</v>
          </cell>
          <cell r="C458" t="str">
            <v>HORMIGON F'C=240 KG/CM2, PARA CIMIENTOS, PILARES, CISTERNA Y VIGAS. INCLUYE INHIBIDOR DE CORROSIÓN Y ENCOFRADO</v>
          </cell>
          <cell r="D458" t="str">
            <v>m3</v>
          </cell>
          <cell r="E458">
            <v>27.45</v>
          </cell>
          <cell r="F458">
            <v>230.43</v>
          </cell>
          <cell r="G458">
            <v>6325.3035</v>
          </cell>
        </row>
        <row r="459">
          <cell r="B459">
            <v>441</v>
          </cell>
          <cell r="C459" t="str">
            <v>HORMIGON F'C=280 KG/CM2, PARA LOSA, ESCALERAS Y MUROS. INCLUYE INHIBIDOR DE CORROSIÓN Y ENCOFRADO</v>
          </cell>
          <cell r="D459" t="str">
            <v>m3</v>
          </cell>
          <cell r="E459">
            <v>215</v>
          </cell>
          <cell r="F459">
            <v>231.37</v>
          </cell>
          <cell r="G459">
            <v>49744.55</v>
          </cell>
        </row>
        <row r="460">
          <cell r="B460">
            <v>442</v>
          </cell>
          <cell r="C460" t="str">
            <v>HORMIGON F'C=320 KG/CM2, PARA VIGAS DIAFRAGMA. INCLUYE INHIBIDOR DE CORROSIÓN Y ENCOFRADO</v>
          </cell>
          <cell r="D460" t="str">
            <v>m3</v>
          </cell>
          <cell r="E460">
            <v>65.099999999999994</v>
          </cell>
          <cell r="F460">
            <v>286.83</v>
          </cell>
          <cell r="G460">
            <v>18672.632999999998</v>
          </cell>
        </row>
        <row r="461">
          <cell r="B461">
            <v>443</v>
          </cell>
          <cell r="C461" t="str">
            <v>HORMIGON F'C=420 KG/CM2 PARA CABEZALES. INCLUYE INHIBIDOR DE CORROSIÓN Y ENCOFRADO</v>
          </cell>
          <cell r="D461" t="str">
            <v>m3</v>
          </cell>
          <cell r="E461">
            <v>51.25</v>
          </cell>
          <cell r="F461">
            <v>305.49</v>
          </cell>
          <cell r="G461">
            <v>15656.362500000001</v>
          </cell>
        </row>
        <row r="462">
          <cell r="B462">
            <v>444</v>
          </cell>
          <cell r="C462" t="str">
            <v>ACERO DE REFUERZO EN BARRAS F'Y=4200KG/CM2</v>
          </cell>
          <cell r="D462" t="str">
            <v>Kg</v>
          </cell>
          <cell r="E462">
            <v>24767.600000000002</v>
          </cell>
          <cell r="F462">
            <v>2.2000000000000002</v>
          </cell>
          <cell r="G462">
            <v>54488.720000000008</v>
          </cell>
        </row>
        <row r="463">
          <cell r="B463">
            <v>445</v>
          </cell>
          <cell r="C463" t="str">
            <v>ACERO ESTRUCTURAL (PROVISIÓN, MONTAJE Y ACABADO) INCLUYE TRANSPORTE</v>
          </cell>
          <cell r="D463" t="str">
            <v>Kg</v>
          </cell>
          <cell r="E463">
            <v>26850</v>
          </cell>
          <cell r="F463">
            <v>5.43</v>
          </cell>
          <cell r="G463">
            <v>145795.5</v>
          </cell>
        </row>
        <row r="464">
          <cell r="B464">
            <v>446</v>
          </cell>
          <cell r="C464" t="str">
            <v>PLACA DE ANCLAJE DE HASTA 0,40X0,40M PARA PILARES METÁLICOS E=6-8MM. INCLUYE PERNOS CON VARILLA ROSCADA Ø16MM</v>
          </cell>
          <cell r="D464" t="str">
            <v>u</v>
          </cell>
          <cell r="E464">
            <v>26</v>
          </cell>
          <cell r="F464">
            <v>81.53</v>
          </cell>
          <cell r="G464">
            <v>2119.7800000000002</v>
          </cell>
        </row>
        <row r="465">
          <cell r="B465">
            <v>447</v>
          </cell>
          <cell r="C465" t="str">
            <v>PLACA DE ANCLAJE 0,40X0,65M PARA PILARES METÁLICOS E=6-8MM. INCLUYE PERNOS CON VARILLA ROSCADA Ø16MM</v>
          </cell>
          <cell r="D465" t="str">
            <v>u</v>
          </cell>
          <cell r="E465">
            <v>17</v>
          </cell>
          <cell r="F465">
            <v>90.36</v>
          </cell>
          <cell r="G465">
            <v>1536.12</v>
          </cell>
        </row>
        <row r="466">
          <cell r="B466">
            <v>448</v>
          </cell>
          <cell r="C466" t="str">
            <v>PLACA DE ANCLAJE CIRCULAR D=0,85M  E=20MM. INCLUYE PERNOS CON VARILLA ROSCADA Ø16MM</v>
          </cell>
          <cell r="D466" t="str">
            <v>u</v>
          </cell>
          <cell r="E466">
            <v>3</v>
          </cell>
          <cell r="F466">
            <v>308.74</v>
          </cell>
          <cell r="G466">
            <v>926.22</v>
          </cell>
        </row>
        <row r="467">
          <cell r="B467">
            <v>449</v>
          </cell>
          <cell r="C467" t="str">
            <v>MALLA ELECTROSOLDADA EN LOSA TOPPING Ø10 C/15 EN AMBOS SENTIDOS</v>
          </cell>
          <cell r="D467" t="str">
            <v>m2</v>
          </cell>
          <cell r="E467">
            <v>1462.56</v>
          </cell>
          <cell r="F467">
            <v>16.39</v>
          </cell>
          <cell r="G467">
            <v>23971.358400000001</v>
          </cell>
        </row>
        <row r="468">
          <cell r="B468">
            <v>450</v>
          </cell>
          <cell r="C468" t="str">
            <v>LOSA DE HORMIGÓN ARMADO CON PLANCHAS COLABORANTES E=0,75MM. INC. MALLA ELECTROSOLDADA 150X150X5,5MM</v>
          </cell>
          <cell r="D468" t="str">
            <v>m2</v>
          </cell>
          <cell r="E468">
            <v>66.7</v>
          </cell>
          <cell r="F468">
            <v>67.16</v>
          </cell>
          <cell r="G468">
            <v>4479.5720000000001</v>
          </cell>
        </row>
        <row r="469">
          <cell r="B469">
            <v>451</v>
          </cell>
          <cell r="C469" t="str">
            <v>DINTELES Y PILARETES DE HASTA: 20X20CM (4Ø10 + 1Ø10 C/25 CM)</v>
          </cell>
          <cell r="D469" t="str">
            <v>m</v>
          </cell>
          <cell r="E469">
            <v>12.5</v>
          </cell>
          <cell r="F469">
            <v>25.59</v>
          </cell>
          <cell r="G469">
            <v>319.875</v>
          </cell>
        </row>
        <row r="470">
          <cell r="B470">
            <v>452</v>
          </cell>
          <cell r="C470" t="str">
            <v>MURO DE HORMIGÓN CICLOPEO F'C=180KG/CM2 (INCLUYE ENCOFRADO) H.S. 60% PIEDRA 40%</v>
          </cell>
          <cell r="D470" t="str">
            <v>m3</v>
          </cell>
          <cell r="E470">
            <v>0.7</v>
          </cell>
          <cell r="F470">
            <v>153.04</v>
          </cell>
          <cell r="G470">
            <v>107.12799999999999</v>
          </cell>
        </row>
        <row r="471">
          <cell r="B471">
            <v>453</v>
          </cell>
          <cell r="C471" t="str">
            <v>SUMINISTRO E INSTALACIÓN DE JUNTA DE DILATACIÓN EN LOSAS</v>
          </cell>
          <cell r="D471" t="str">
            <v>m</v>
          </cell>
          <cell r="E471">
            <v>16.600000000000001</v>
          </cell>
          <cell r="F471">
            <v>32.72</v>
          </cell>
          <cell r="G471">
            <v>543.15200000000004</v>
          </cell>
        </row>
        <row r="472">
          <cell r="B472">
            <v>454</v>
          </cell>
          <cell r="C472" t="str">
            <v>SUMINISTRO E INSTALACIÓN DE VIGA TIPO T PREFABRICADA F'C=320KG/CM2. INCLUYE INHIBIDOR DE CORROSIÓN</v>
          </cell>
          <cell r="D472" t="str">
            <v>m</v>
          </cell>
          <cell r="E472">
            <v>195</v>
          </cell>
          <cell r="F472">
            <v>351.91</v>
          </cell>
          <cell r="G472">
            <v>68622.450000000012</v>
          </cell>
        </row>
        <row r="473">
          <cell r="B473">
            <v>455</v>
          </cell>
          <cell r="C473" t="str">
            <v>SUMINISTRO E INSTALACIÓN DE VIGA TIPO DOBLE T PREFABRICADA F'C=320KG/CM2. INCLUYE INHIBIDOR DE CORROSIÓN</v>
          </cell>
          <cell r="D473" t="str">
            <v>m</v>
          </cell>
          <cell r="E473">
            <v>560</v>
          </cell>
          <cell r="F473">
            <v>203.05</v>
          </cell>
          <cell r="G473">
            <v>113708</v>
          </cell>
        </row>
        <row r="474">
          <cell r="B474">
            <v>456</v>
          </cell>
          <cell r="C474" t="str">
            <v>SUMINISTRO E INSTALACIÓN DE VIGA TIPO L PREFABRICADA F'C=320KG/CM2. INCLUYE INHIBIDOR DE CORROSIÓN</v>
          </cell>
          <cell r="D474" t="str">
            <v>m</v>
          </cell>
          <cell r="E474">
            <v>98</v>
          </cell>
          <cell r="F474">
            <v>289.01</v>
          </cell>
          <cell r="G474">
            <v>28322.98</v>
          </cell>
        </row>
        <row r="475">
          <cell r="B475">
            <v>457</v>
          </cell>
          <cell r="C475" t="str">
            <v>SUMINISTRO E INSTALACIÓN DE VIGA TIPO I 0,30x1,00m HORMIGÓN PREFABRICADO F'C=320KG/CM2. INCLUYE INHIBIDOR DE CORROSIÓN</v>
          </cell>
          <cell r="D475" t="str">
            <v>m</v>
          </cell>
          <cell r="E475">
            <v>365</v>
          </cell>
          <cell r="F475">
            <v>207.3</v>
          </cell>
          <cell r="G475">
            <v>75664.5</v>
          </cell>
        </row>
        <row r="476">
          <cell r="B476">
            <v>458</v>
          </cell>
          <cell r="C476" t="str">
            <v>SUMINISTRO E INSTALACIÓN DE VIGA TIPO I 0,40x1,00m HORMIGÓN PREFABRICADO F'C=320KG/CM2. INCLUYE INHIBIDOR DE CORROSIÓN</v>
          </cell>
          <cell r="D476" t="str">
            <v>m</v>
          </cell>
          <cell r="E476">
            <v>40</v>
          </cell>
          <cell r="F476">
            <v>262.26</v>
          </cell>
          <cell r="G476">
            <v>10490.4</v>
          </cell>
        </row>
        <row r="477">
          <cell r="B477">
            <v>459</v>
          </cell>
          <cell r="C477" t="str">
            <v>SUMINISTRO Y MONTAJE DE CABLE TENSOR 6X19 1" ALMA DE ACERO</v>
          </cell>
          <cell r="D477" t="str">
            <v>m</v>
          </cell>
          <cell r="E477">
            <v>55</v>
          </cell>
          <cell r="F477">
            <v>17.21</v>
          </cell>
          <cell r="G477">
            <v>946.55000000000007</v>
          </cell>
        </row>
        <row r="478">
          <cell r="B478">
            <v>460</v>
          </cell>
          <cell r="C478" t="str">
            <v>TEMPLADORES PARA CABLE TENSOR 1 1/4" INCLUYE GRILLETES</v>
          </cell>
          <cell r="D478" t="str">
            <v>u</v>
          </cell>
          <cell r="E478">
            <v>6</v>
          </cell>
          <cell r="F478">
            <v>451.69</v>
          </cell>
          <cell r="G478">
            <v>2710.14</v>
          </cell>
        </row>
        <row r="479">
          <cell r="B479">
            <v>461</v>
          </cell>
          <cell r="C479" t="str">
            <v>PLACA DE ANCLAJE PARA MURO PANTALLA (INCLUYE VARILLAS ROSCADAS Ø16MM)</v>
          </cell>
          <cell r="D479" t="str">
            <v>u</v>
          </cell>
          <cell r="E479">
            <v>24</v>
          </cell>
          <cell r="F479">
            <v>92.21</v>
          </cell>
          <cell r="G479">
            <v>2213.04</v>
          </cell>
        </row>
        <row r="480">
          <cell r="B480" t="str">
            <v>HIDROSANITARIO</v>
          </cell>
          <cell r="G480">
            <v>48769.359499999991</v>
          </cell>
        </row>
        <row r="481">
          <cell r="B481" t="str">
            <v>SISTEMA DE AGUA POTABLE</v>
          </cell>
          <cell r="G481">
            <v>17753.21</v>
          </cell>
        </row>
        <row r="482">
          <cell r="B482">
            <v>462</v>
          </cell>
          <cell r="C482" t="str">
            <v>TUBERIA Y ACCESORIOS DE POLIPROPILENO TERMOFUSION D=63MM</v>
          </cell>
          <cell r="D482" t="str">
            <v>m</v>
          </cell>
          <cell r="E482">
            <v>120</v>
          </cell>
          <cell r="F482">
            <v>38.130000000000003</v>
          </cell>
          <cell r="G482">
            <v>4575.6000000000004</v>
          </cell>
        </row>
        <row r="483">
          <cell r="B483">
            <v>463</v>
          </cell>
          <cell r="C483" t="str">
            <v>TUBERIA Y ACCESORIOS DE  POLIPROPILENO TERMOFUSION D=50MM</v>
          </cell>
          <cell r="D483" t="str">
            <v>m</v>
          </cell>
          <cell r="E483">
            <v>10</v>
          </cell>
          <cell r="F483">
            <v>32.119999999999997</v>
          </cell>
          <cell r="G483">
            <v>321.2</v>
          </cell>
        </row>
        <row r="484">
          <cell r="B484">
            <v>464</v>
          </cell>
          <cell r="C484" t="str">
            <v>TUBERIA Y ACCESORIOS DE POLIPROPILENO TERMOFUSION D=32MM</v>
          </cell>
          <cell r="D484" t="str">
            <v>m</v>
          </cell>
          <cell r="E484">
            <v>6</v>
          </cell>
          <cell r="F484">
            <v>19</v>
          </cell>
          <cell r="G484">
            <v>114</v>
          </cell>
        </row>
        <row r="485">
          <cell r="B485">
            <v>465</v>
          </cell>
          <cell r="C485" t="str">
            <v>TUBERIA Y ACCESORIOS DE POLIPROPILENO TERMOFUSION D=25MM</v>
          </cell>
          <cell r="D485" t="str">
            <v>m</v>
          </cell>
          <cell r="E485">
            <v>20</v>
          </cell>
          <cell r="F485">
            <v>14.61</v>
          </cell>
          <cell r="G485">
            <v>292.2</v>
          </cell>
        </row>
        <row r="486">
          <cell r="B486">
            <v>466</v>
          </cell>
          <cell r="C486" t="str">
            <v>TUBERIA Y ACCESORIOS DE POLIPROPILENO TERMOFUSION D=20MM</v>
          </cell>
          <cell r="D486" t="str">
            <v>m</v>
          </cell>
          <cell r="E486">
            <v>32</v>
          </cell>
          <cell r="F486">
            <v>13.01</v>
          </cell>
          <cell r="G486">
            <v>416.32</v>
          </cell>
        </row>
        <row r="487">
          <cell r="B487">
            <v>467</v>
          </cell>
          <cell r="C487" t="str">
            <v>PUNTO AAPP D=1/2"</v>
          </cell>
          <cell r="D487" t="str">
            <v>u</v>
          </cell>
          <cell r="E487">
            <v>8</v>
          </cell>
          <cell r="F487">
            <v>43.13</v>
          </cell>
          <cell r="G487">
            <v>345.04</v>
          </cell>
        </row>
        <row r="488">
          <cell r="B488">
            <v>468</v>
          </cell>
          <cell r="C488" t="str">
            <v>PUNTO AAPP D=3/4"</v>
          </cell>
          <cell r="D488" t="str">
            <v>u</v>
          </cell>
          <cell r="E488">
            <v>1</v>
          </cell>
          <cell r="F488">
            <v>52.87</v>
          </cell>
          <cell r="G488">
            <v>52.87</v>
          </cell>
        </row>
        <row r="489">
          <cell r="B489">
            <v>469</v>
          </cell>
          <cell r="C489" t="str">
            <v>PUNTO AAPP D=1"</v>
          </cell>
          <cell r="D489" t="str">
            <v>u</v>
          </cell>
          <cell r="E489">
            <v>4</v>
          </cell>
          <cell r="F489">
            <v>69.650000000000006</v>
          </cell>
          <cell r="G489">
            <v>278.60000000000002</v>
          </cell>
        </row>
        <row r="490">
          <cell r="B490">
            <v>470</v>
          </cell>
          <cell r="C490" t="str">
            <v>VALVULA DE CONTROL D=1/2"</v>
          </cell>
          <cell r="D490" t="str">
            <v>u</v>
          </cell>
          <cell r="E490">
            <v>8</v>
          </cell>
          <cell r="F490">
            <v>23.94</v>
          </cell>
          <cell r="G490">
            <v>191.52</v>
          </cell>
        </row>
        <row r="491">
          <cell r="B491">
            <v>471</v>
          </cell>
          <cell r="C491" t="str">
            <v>VALVULA DE CONTROL D=3/4"</v>
          </cell>
          <cell r="D491" t="str">
            <v>u</v>
          </cell>
          <cell r="E491">
            <v>1</v>
          </cell>
          <cell r="F491">
            <v>34.4</v>
          </cell>
          <cell r="G491">
            <v>34.4</v>
          </cell>
        </row>
        <row r="492">
          <cell r="B492">
            <v>472</v>
          </cell>
          <cell r="C492" t="str">
            <v>VALVULA DE CONTROL D=1"</v>
          </cell>
          <cell r="D492" t="str">
            <v>u</v>
          </cell>
          <cell r="E492">
            <v>3</v>
          </cell>
          <cell r="F492">
            <v>44.08</v>
          </cell>
          <cell r="G492">
            <v>132.24</v>
          </cell>
        </row>
        <row r="493">
          <cell r="B493">
            <v>473</v>
          </cell>
          <cell r="C493" t="str">
            <v>VALVULA DE CONTROL D=1 1/2"</v>
          </cell>
          <cell r="D493" t="str">
            <v>u</v>
          </cell>
          <cell r="E493">
            <v>2</v>
          </cell>
          <cell r="F493">
            <v>58.64</v>
          </cell>
          <cell r="G493">
            <v>117.28</v>
          </cell>
        </row>
        <row r="494">
          <cell r="B494">
            <v>474</v>
          </cell>
          <cell r="C494" t="str">
            <v>VALVULA DE CONTROL D= 2"</v>
          </cell>
          <cell r="D494" t="str">
            <v>u</v>
          </cell>
          <cell r="E494">
            <v>2</v>
          </cell>
          <cell r="F494">
            <v>135.11000000000001</v>
          </cell>
          <cell r="G494">
            <v>270.22000000000003</v>
          </cell>
        </row>
        <row r="495">
          <cell r="B495">
            <v>475</v>
          </cell>
          <cell r="C495" t="str">
            <v>VALVULA DE CONTROL D= 3"</v>
          </cell>
          <cell r="D495" t="str">
            <v>u</v>
          </cell>
          <cell r="E495">
            <v>1</v>
          </cell>
          <cell r="F495">
            <v>165.11</v>
          </cell>
          <cell r="G495">
            <v>165.11</v>
          </cell>
        </row>
        <row r="496">
          <cell r="B496">
            <v>476</v>
          </cell>
          <cell r="C496" t="str">
            <v>SUMINISTRO E INSTALACIÓN DE LAVAMANOS</v>
          </cell>
          <cell r="D496" t="str">
            <v>u</v>
          </cell>
          <cell r="E496">
            <v>3</v>
          </cell>
          <cell r="F496">
            <v>153.06</v>
          </cell>
          <cell r="G496">
            <v>459.18</v>
          </cell>
        </row>
        <row r="497">
          <cell r="B497">
            <v>477</v>
          </cell>
          <cell r="C497" t="str">
            <v>SUMINISTRO E INSTALACIÓN DE URINARIO</v>
          </cell>
          <cell r="D497" t="str">
            <v>u</v>
          </cell>
          <cell r="E497">
            <v>1</v>
          </cell>
          <cell r="F497">
            <v>182.45</v>
          </cell>
          <cell r="G497">
            <v>182.45</v>
          </cell>
        </row>
        <row r="498">
          <cell r="B498">
            <v>478</v>
          </cell>
          <cell r="C498" t="str">
            <v>SUMINISTRO E INSTALACIÓN DE INODORO DE FLUXOMETRO</v>
          </cell>
          <cell r="D498" t="str">
            <v>u</v>
          </cell>
          <cell r="E498">
            <v>4</v>
          </cell>
          <cell r="F498">
            <v>284.62</v>
          </cell>
          <cell r="G498">
            <v>1138.48</v>
          </cell>
        </row>
        <row r="499">
          <cell r="B499">
            <v>479</v>
          </cell>
          <cell r="C499" t="str">
            <v>EQUIPO HIDRONEUMATICO (INCLUYE 2 BOMBAS DE 5HP, UN TANQUE DE PRESION DE 85 GL Y PANEL DE CONTROL)</v>
          </cell>
          <cell r="D499" t="str">
            <v>u</v>
          </cell>
          <cell r="E499">
            <v>1</v>
          </cell>
          <cell r="F499">
            <v>6961.28</v>
          </cell>
          <cell r="G499">
            <v>6961.28</v>
          </cell>
        </row>
        <row r="500">
          <cell r="B500">
            <v>480</v>
          </cell>
          <cell r="C500" t="str">
            <v>ACCESORIOS PARA EL EQUIPO DE BOMBEO INCLUYE: TUBERIA, ACCESORIOS (GALVANIZADOS) Y VALVULAS (BRONCE)</v>
          </cell>
          <cell r="D500" t="str">
            <v>u</v>
          </cell>
          <cell r="E500">
            <v>1</v>
          </cell>
          <cell r="F500">
            <v>1261.7</v>
          </cell>
          <cell r="G500">
            <v>1261.7</v>
          </cell>
        </row>
        <row r="501">
          <cell r="B501">
            <v>481</v>
          </cell>
          <cell r="C501" t="str">
            <v>FLOTADOR DE NIVEL MAXIMO DE 1 1/2"</v>
          </cell>
          <cell r="D501" t="str">
            <v>u</v>
          </cell>
          <cell r="E501">
            <v>1</v>
          </cell>
          <cell r="F501">
            <v>102.91</v>
          </cell>
          <cell r="G501">
            <v>102.91</v>
          </cell>
        </row>
        <row r="502">
          <cell r="B502">
            <v>482</v>
          </cell>
          <cell r="C502" t="str">
            <v>BLOQUES DE ANCLAJES</v>
          </cell>
          <cell r="D502" t="str">
            <v>u</v>
          </cell>
          <cell r="E502">
            <v>4</v>
          </cell>
          <cell r="F502">
            <v>60.33</v>
          </cell>
          <cell r="G502">
            <v>241.32</v>
          </cell>
        </row>
        <row r="503">
          <cell r="B503">
            <v>483</v>
          </cell>
          <cell r="C503" t="str">
            <v>CONTROL DE NIVEL MINIMO</v>
          </cell>
          <cell r="D503" t="str">
            <v>u</v>
          </cell>
          <cell r="E503">
            <v>1</v>
          </cell>
          <cell r="F503">
            <v>99.29</v>
          </cell>
          <cell r="G503">
            <v>99.29</v>
          </cell>
        </row>
        <row r="504">
          <cell r="B504" t="str">
            <v>SISTEMA DE AGUAS SERVIDAS Y VENTILACION</v>
          </cell>
          <cell r="G504">
            <v>5985.2820000000011</v>
          </cell>
        </row>
        <row r="505">
          <cell r="B505">
            <v>484</v>
          </cell>
          <cell r="C505" t="str">
            <v>TAPA DE HIERRO GALVANIZADO 0,80 x 0,80 M PARA CISTERNA</v>
          </cell>
          <cell r="D505" t="str">
            <v>u</v>
          </cell>
          <cell r="E505">
            <v>1</v>
          </cell>
          <cell r="F505">
            <v>222.87</v>
          </cell>
          <cell r="G505">
            <v>222.87</v>
          </cell>
        </row>
        <row r="506">
          <cell r="B506">
            <v>485</v>
          </cell>
          <cell r="C506" t="str">
            <v>SUMINISTRO E INSTALACION DE TUBERIA PVC Ø 160MM CORRUGADA DOBLE PARED. INCLUYE RECUBRIMIENTO DE PIEDRA 1/2"</v>
          </cell>
          <cell r="D506" t="str">
            <v>m</v>
          </cell>
          <cell r="E506">
            <v>5</v>
          </cell>
          <cell r="F506">
            <v>23.55</v>
          </cell>
          <cell r="G506">
            <v>117.75</v>
          </cell>
        </row>
        <row r="507">
          <cell r="B507">
            <v>486</v>
          </cell>
          <cell r="C507" t="str">
            <v>SUMINISTRO E INSTALACION DE TUBERIA PVC Ø 110MM CORRUGADA DOBLE PARED. INCLUYE RECUBRIMIENTO DE ARENA</v>
          </cell>
          <cell r="D507" t="str">
            <v>m</v>
          </cell>
          <cell r="E507">
            <v>97.2</v>
          </cell>
          <cell r="F507">
            <v>18.559999999999999</v>
          </cell>
          <cell r="G507">
            <v>1804.0319999999999</v>
          </cell>
        </row>
        <row r="508">
          <cell r="B508">
            <v>487</v>
          </cell>
          <cell r="C508" t="str">
            <v>TUBERIA PVC DES Ø 75 MM - AASS</v>
          </cell>
          <cell r="D508" t="str">
            <v>m</v>
          </cell>
          <cell r="E508">
            <v>20</v>
          </cell>
          <cell r="F508">
            <v>7.19</v>
          </cell>
          <cell r="G508">
            <v>143.80000000000001</v>
          </cell>
        </row>
        <row r="509">
          <cell r="B509">
            <v>488</v>
          </cell>
          <cell r="C509" t="str">
            <v>TUBERIA PVC DES Ø 50 MM - AASS</v>
          </cell>
          <cell r="D509" t="str">
            <v>m</v>
          </cell>
          <cell r="E509">
            <v>18</v>
          </cell>
          <cell r="F509">
            <v>4.4400000000000004</v>
          </cell>
          <cell r="G509">
            <v>79.92</v>
          </cell>
        </row>
        <row r="510">
          <cell r="B510">
            <v>489</v>
          </cell>
          <cell r="C510" t="str">
            <v>PUNTOS AASS D=110MM</v>
          </cell>
          <cell r="D510" t="str">
            <v>u</v>
          </cell>
          <cell r="E510">
            <v>4</v>
          </cell>
          <cell r="F510">
            <v>44.45</v>
          </cell>
          <cell r="G510">
            <v>177.8</v>
          </cell>
        </row>
        <row r="511">
          <cell r="B511">
            <v>490</v>
          </cell>
          <cell r="C511" t="str">
            <v>PUNTOS AASS D=75MM</v>
          </cell>
          <cell r="D511" t="str">
            <v>u</v>
          </cell>
          <cell r="E511">
            <v>2</v>
          </cell>
          <cell r="F511">
            <v>27.16</v>
          </cell>
          <cell r="G511">
            <v>54.32</v>
          </cell>
        </row>
        <row r="512">
          <cell r="B512">
            <v>491</v>
          </cell>
          <cell r="C512" t="str">
            <v>PUNTOS  AASS  D=50MM</v>
          </cell>
          <cell r="D512" t="str">
            <v>u</v>
          </cell>
          <cell r="E512">
            <v>4</v>
          </cell>
          <cell r="F512">
            <v>24.66</v>
          </cell>
          <cell r="G512">
            <v>98.64</v>
          </cell>
        </row>
        <row r="513">
          <cell r="B513">
            <v>492</v>
          </cell>
          <cell r="C513" t="str">
            <v>REGISTRO DE LIMPIEZA Ø110MM</v>
          </cell>
          <cell r="D513" t="str">
            <v>u</v>
          </cell>
          <cell r="E513">
            <v>4</v>
          </cell>
          <cell r="F513">
            <v>30.47</v>
          </cell>
          <cell r="G513">
            <v>121.88</v>
          </cell>
        </row>
        <row r="514">
          <cell r="B514">
            <v>493</v>
          </cell>
          <cell r="C514" t="str">
            <v>REJILLA DE PVC PARA VENTILACION 50MM</v>
          </cell>
          <cell r="D514" t="str">
            <v>u</v>
          </cell>
          <cell r="E514">
            <v>2</v>
          </cell>
          <cell r="F514">
            <v>16.510000000000002</v>
          </cell>
          <cell r="G514">
            <v>33.020000000000003</v>
          </cell>
        </row>
        <row r="515">
          <cell r="B515">
            <v>494</v>
          </cell>
          <cell r="C515" t="str">
            <v>INSTALACION DE SOPORTES PARA TUBERIA</v>
          </cell>
          <cell r="D515" t="str">
            <v>u</v>
          </cell>
          <cell r="E515">
            <v>120</v>
          </cell>
          <cell r="F515">
            <v>14.12</v>
          </cell>
          <cell r="G515">
            <v>1694.3999999999999</v>
          </cell>
        </row>
        <row r="516">
          <cell r="B516">
            <v>495</v>
          </cell>
          <cell r="C516" t="str">
            <v>SUMINISTRO E INSTALACION DE CAJAS DOMICILIARIAS AASS (INCLUYE TAPA METÁLICA)</v>
          </cell>
          <cell r="D516" t="str">
            <v>u</v>
          </cell>
          <cell r="E516">
            <v>5</v>
          </cell>
          <cell r="F516">
            <v>287.37</v>
          </cell>
          <cell r="G516">
            <v>1436.85</v>
          </cell>
        </row>
        <row r="517">
          <cell r="B517" t="str">
            <v>SISTEMA DE AGUAS LLUVIAS</v>
          </cell>
          <cell r="G517">
            <v>9797.0560000000005</v>
          </cell>
        </row>
        <row r="518">
          <cell r="B518">
            <v>496</v>
          </cell>
          <cell r="C518" t="str">
            <v>TRAMPA DE GRASAS DE ACERO INOXIDABLE</v>
          </cell>
          <cell r="D518" t="str">
            <v>u</v>
          </cell>
          <cell r="E518">
            <v>2</v>
          </cell>
          <cell r="F518">
            <v>688.63</v>
          </cell>
          <cell r="G518">
            <v>1377.26</v>
          </cell>
        </row>
        <row r="519">
          <cell r="B519">
            <v>497</v>
          </cell>
          <cell r="C519" t="str">
            <v>TUBERIA PVC DOBLE PARED ESTRUCTURADA D=250 MM</v>
          </cell>
          <cell r="D519" t="str">
            <v>m</v>
          </cell>
          <cell r="E519">
            <v>6</v>
          </cell>
          <cell r="F519">
            <v>34.81</v>
          </cell>
          <cell r="G519">
            <v>208.86</v>
          </cell>
        </row>
        <row r="520">
          <cell r="B520">
            <v>498</v>
          </cell>
          <cell r="C520" t="str">
            <v>REJILLA TIPO TORMENTA (BRONCE)</v>
          </cell>
          <cell r="D520" t="str">
            <v>u</v>
          </cell>
          <cell r="E520">
            <v>18</v>
          </cell>
          <cell r="F520">
            <v>58.64</v>
          </cell>
          <cell r="G520">
            <v>1055.52</v>
          </cell>
        </row>
        <row r="521">
          <cell r="B521">
            <v>499</v>
          </cell>
          <cell r="C521" t="str">
            <v>PUNTOS DE SUMIDEROS DE AALL D=110MM, INCLUYE REJILLA TIPO CC 150MM x 110MM (ALUMINIO)</v>
          </cell>
          <cell r="D521" t="str">
            <v>u</v>
          </cell>
          <cell r="E521">
            <v>39</v>
          </cell>
          <cell r="F521">
            <v>59.99</v>
          </cell>
          <cell r="G521">
            <v>2339.61</v>
          </cell>
        </row>
        <row r="522">
          <cell r="B522">
            <v>500</v>
          </cell>
          <cell r="C522" t="str">
            <v>CANALETA DOBLE CAÑA DE HORMIGON SIMPLE</v>
          </cell>
          <cell r="D522" t="str">
            <v>m</v>
          </cell>
          <cell r="E522">
            <v>190.9</v>
          </cell>
          <cell r="F522">
            <v>22.34</v>
          </cell>
          <cell r="G522">
            <v>4264.7060000000001</v>
          </cell>
        </row>
        <row r="523">
          <cell r="B523">
            <v>501</v>
          </cell>
          <cell r="C523" t="str">
            <v>SUMINISTRO E INSTALACIÓN DE LAVAPLATOS DOBLE POZO, INCLUYE 2 LLAVES CROMADAS</v>
          </cell>
          <cell r="D523" t="str">
            <v>u</v>
          </cell>
          <cell r="E523">
            <v>2</v>
          </cell>
          <cell r="F523">
            <v>275.55</v>
          </cell>
          <cell r="G523">
            <v>551.1</v>
          </cell>
        </row>
        <row r="524">
          <cell r="B524" t="str">
            <v>SISTEMA DE RIEGO, REDES Y VALVULAS</v>
          </cell>
          <cell r="G524">
            <v>15233.8115</v>
          </cell>
        </row>
        <row r="525">
          <cell r="B525">
            <v>502</v>
          </cell>
          <cell r="C525" t="str">
            <v>SUMINISTRO E INSTALACIÓN DE HIDRANTE D=4" DE DOS SALIDAS DE 1/2" (INCLUYE ACCESORIOS, BRIDAS, UNION MECANICA UNIVERSAL, NEPLO,VALVULA, ANCLAJE, TAPA METALICA CON VISOR INSPECCIÓN, ENTRE OTROS) - SCI</v>
          </cell>
          <cell r="D525" t="str">
            <v>u</v>
          </cell>
          <cell r="E525">
            <v>1</v>
          </cell>
          <cell r="F525">
            <v>3050.57</v>
          </cell>
          <cell r="G525">
            <v>3050.57</v>
          </cell>
        </row>
        <row r="526">
          <cell r="B526">
            <v>503</v>
          </cell>
          <cell r="C526" t="str">
            <v>SUMINISTRO E INSTALACIÓN DE TUBERIA DE DISTRIBUCIÓN Y ACCESORIOS PVC U/Z 1,25 MPA D=63MM</v>
          </cell>
          <cell r="D526" t="str">
            <v>m</v>
          </cell>
          <cell r="E526">
            <v>67.7</v>
          </cell>
          <cell r="F526">
            <v>9.17</v>
          </cell>
          <cell r="G526">
            <v>620.80899999999997</v>
          </cell>
        </row>
        <row r="527">
          <cell r="B527">
            <v>504</v>
          </cell>
          <cell r="C527" t="str">
            <v>SUMINISTRO E INSTALACIÓN DE TUBERIA DE DISTRIBUCIÓN Y ACCESORIOS PVC E/C 1 MPA  D= 50MM</v>
          </cell>
          <cell r="D527" t="str">
            <v>m</v>
          </cell>
          <cell r="E527">
            <v>83.75</v>
          </cell>
          <cell r="F527">
            <v>7.94</v>
          </cell>
          <cell r="G527">
            <v>664.97500000000002</v>
          </cell>
        </row>
        <row r="528">
          <cell r="B528">
            <v>505</v>
          </cell>
          <cell r="C528" t="str">
            <v>SUMINISTRO E INSTALACIÓN DE TUBERIA Y ACCESORIOS PVC E/C 1 MPA D= 40 MM</v>
          </cell>
          <cell r="D528" t="str">
            <v>m</v>
          </cell>
          <cell r="E528">
            <v>5</v>
          </cell>
          <cell r="F528">
            <v>7.28</v>
          </cell>
          <cell r="G528">
            <v>36.4</v>
          </cell>
        </row>
        <row r="529">
          <cell r="B529">
            <v>506</v>
          </cell>
          <cell r="C529" t="str">
            <v>SUMINISTRO E INSTALACIÓN DE TUBERIA Y ACCESORIOS PVC E/C 1 MPA D= 32 MM</v>
          </cell>
          <cell r="D529" t="str">
            <v>m</v>
          </cell>
          <cell r="E529">
            <v>32.25</v>
          </cell>
          <cell r="F529">
            <v>6.55</v>
          </cell>
          <cell r="G529">
            <v>211.23749999999998</v>
          </cell>
        </row>
        <row r="530">
          <cell r="B530">
            <v>507</v>
          </cell>
          <cell r="C530" t="str">
            <v>SUMINISTRO E INSTALACIÓN DE TUBERIA Y ACCESORIOS PVC E/C 1 MPA  D= 25 MM</v>
          </cell>
          <cell r="D530" t="str">
            <v>m</v>
          </cell>
          <cell r="E530">
            <v>10.9</v>
          </cell>
          <cell r="F530">
            <v>5.33</v>
          </cell>
          <cell r="G530">
            <v>58.097000000000001</v>
          </cell>
        </row>
        <row r="531">
          <cell r="B531">
            <v>508</v>
          </cell>
          <cell r="C531" t="str">
            <v>SUMINISTRO E INSTALACIÓN DE TUBERIA Y ACCESORIOS PVC E/C  1 MPA  D= 20 MM</v>
          </cell>
          <cell r="D531" t="str">
            <v>m</v>
          </cell>
          <cell r="E531">
            <v>60.45</v>
          </cell>
          <cell r="F531">
            <v>4.9400000000000004</v>
          </cell>
          <cell r="G531">
            <v>298.62300000000005</v>
          </cell>
        </row>
        <row r="532">
          <cell r="B532">
            <v>509</v>
          </cell>
          <cell r="C532" t="str">
            <v>ASPERSORES TIPO ROCIADOR (RADIO 3 - 5 M), INCLUYE ACCESORIOS DE INSTALACIÓN</v>
          </cell>
          <cell r="D532" t="str">
            <v>u</v>
          </cell>
          <cell r="E532">
            <v>55</v>
          </cell>
          <cell r="F532">
            <v>25.16</v>
          </cell>
          <cell r="G532">
            <v>1383.8</v>
          </cell>
        </row>
        <row r="533">
          <cell r="B533">
            <v>510</v>
          </cell>
          <cell r="C533" t="str">
            <v>VALVULA SOLENOIDE PVC Ø 1" 24V AC, INCLUYE ACCESORIOS</v>
          </cell>
          <cell r="D533" t="str">
            <v>u</v>
          </cell>
          <cell r="E533">
            <v>15</v>
          </cell>
          <cell r="F533">
            <v>118.91</v>
          </cell>
          <cell r="G533">
            <v>1783.6499999999999</v>
          </cell>
        </row>
        <row r="534">
          <cell r="B534">
            <v>511</v>
          </cell>
          <cell r="C534" t="str">
            <v>VALVULA DE BRONCE 2" 125 PSI, INCLUYE ACCESORIOS DE INSTALACIÓN</v>
          </cell>
          <cell r="D534" t="str">
            <v>u</v>
          </cell>
          <cell r="E534">
            <v>2</v>
          </cell>
          <cell r="F534">
            <v>191.01</v>
          </cell>
          <cell r="G534">
            <v>382.02</v>
          </cell>
        </row>
        <row r="535">
          <cell r="B535">
            <v>512</v>
          </cell>
          <cell r="C535" t="str">
            <v>VALVULAS DE ACOPLE RAPIDO, INCLUYE BAYONETA Y ACCESORIOS DE INSTALACIÓN Y CAJA PVC 10" (LIMPIEZA)</v>
          </cell>
          <cell r="D535" t="str">
            <v>u</v>
          </cell>
          <cell r="E535">
            <v>15</v>
          </cell>
          <cell r="F535">
            <v>109.28</v>
          </cell>
          <cell r="G535">
            <v>1639.2</v>
          </cell>
        </row>
        <row r="536">
          <cell r="B536">
            <v>513</v>
          </cell>
          <cell r="C536" t="str">
            <v>CAJAS DE PVC CON TAPA RECTANGULAR PARA VALVULAS SOLENOIDES ESTANDAR</v>
          </cell>
          <cell r="D536" t="str">
            <v>u</v>
          </cell>
          <cell r="E536">
            <v>15</v>
          </cell>
          <cell r="F536">
            <v>68.569999999999993</v>
          </cell>
          <cell r="G536">
            <v>1028.55</v>
          </cell>
        </row>
        <row r="537">
          <cell r="B537">
            <v>514</v>
          </cell>
          <cell r="C537" t="str">
            <v>PROGRAMADOR DE RIEGO DE 12 ESTACIONES</v>
          </cell>
          <cell r="D537" t="str">
            <v>u</v>
          </cell>
          <cell r="E537">
            <v>2</v>
          </cell>
          <cell r="F537">
            <v>991.68</v>
          </cell>
          <cell r="G537">
            <v>1983.36</v>
          </cell>
        </row>
        <row r="538">
          <cell r="B538">
            <v>515</v>
          </cell>
          <cell r="C538" t="str">
            <v>TUBERIA CONDUIT PVC PESADO 1"</v>
          </cell>
          <cell r="D538" t="str">
            <v>m</v>
          </cell>
          <cell r="E538">
            <v>500</v>
          </cell>
          <cell r="F538">
            <v>2.58</v>
          </cell>
          <cell r="G538">
            <v>1290</v>
          </cell>
        </row>
        <row r="539">
          <cell r="B539">
            <v>516</v>
          </cell>
          <cell r="C539" t="str">
            <v>SENSOR DE LLUVIA</v>
          </cell>
          <cell r="D539" t="str">
            <v>u</v>
          </cell>
          <cell r="E539">
            <v>2</v>
          </cell>
          <cell r="F539">
            <v>401.26</v>
          </cell>
          <cell r="G539">
            <v>802.52</v>
          </cell>
        </row>
        <row r="540">
          <cell r="B540" t="str">
            <v>ELECTRICO</v>
          </cell>
          <cell r="G540">
            <v>161228.69999999992</v>
          </cell>
        </row>
        <row r="541">
          <cell r="B541">
            <v>517</v>
          </cell>
          <cell r="C541" t="str">
            <v>CABLE AWG # 16 FLEX</v>
          </cell>
          <cell r="D541" t="str">
            <v>m</v>
          </cell>
          <cell r="E541">
            <v>2000</v>
          </cell>
          <cell r="F541">
            <v>0.45</v>
          </cell>
          <cell r="G541">
            <v>900</v>
          </cell>
        </row>
        <row r="542">
          <cell r="B542">
            <v>518</v>
          </cell>
          <cell r="C542" t="str">
            <v>SUMINISTRO E INSTALACIÓN DE GEOTEXTIL PERMEABLE</v>
          </cell>
          <cell r="D542" t="str">
            <v>m2</v>
          </cell>
          <cell r="E542">
            <v>250</v>
          </cell>
          <cell r="F542">
            <v>2.67</v>
          </cell>
          <cell r="G542">
            <v>667.5</v>
          </cell>
        </row>
        <row r="543">
          <cell r="B543">
            <v>519</v>
          </cell>
          <cell r="C543" t="str">
            <v>FILTRO DE PIEDRA TRITURADA D=3/4" (DRENAJE)</v>
          </cell>
          <cell r="D543" t="str">
            <v>m3</v>
          </cell>
          <cell r="E543">
            <v>38</v>
          </cell>
          <cell r="F543">
            <v>22.16</v>
          </cell>
          <cell r="G543">
            <v>842.08</v>
          </cell>
        </row>
        <row r="544">
          <cell r="B544">
            <v>520</v>
          </cell>
          <cell r="C544" t="str">
            <v>SUMINISTRO E INSTALACIÓN DE TUBERIA 160MM PVC PERFORADA PARA SUBDREN INCLUYE ACCESORIOS</v>
          </cell>
          <cell r="D544" t="str">
            <v>m</v>
          </cell>
          <cell r="E544">
            <v>125</v>
          </cell>
          <cell r="F544">
            <v>22.99</v>
          </cell>
          <cell r="G544">
            <v>2873.75</v>
          </cell>
        </row>
        <row r="545">
          <cell r="B545">
            <v>521</v>
          </cell>
          <cell r="C545" t="str">
            <v>CAJA DE PASO DE HORMIGON ARMADO DE 80X80X80 CM.  F'C=210KG/CM2</v>
          </cell>
          <cell r="D545" t="str">
            <v>u</v>
          </cell>
          <cell r="E545">
            <v>2</v>
          </cell>
          <cell r="F545">
            <v>184.89</v>
          </cell>
          <cell r="G545">
            <v>369.78</v>
          </cell>
        </row>
        <row r="546">
          <cell r="B546">
            <v>522</v>
          </cell>
          <cell r="C546" t="str">
            <v>TAPA METÁLICA DE 60CM DE DIÁMETRO ABISAGRADA 400KN (LOGO COMUNICACIONES)</v>
          </cell>
          <cell r="D546" t="str">
            <v>u</v>
          </cell>
          <cell r="E546">
            <v>2</v>
          </cell>
          <cell r="F546">
            <v>333</v>
          </cell>
          <cell r="G546">
            <v>666</v>
          </cell>
        </row>
        <row r="547">
          <cell r="B547">
            <v>523</v>
          </cell>
          <cell r="C547" t="str">
            <v>CAJA DE PASO DE HORMIGON ARMADO DE 90X90X90 CM. F'C=210KG/CM2</v>
          </cell>
          <cell r="D547" t="str">
            <v>u</v>
          </cell>
          <cell r="E547">
            <v>2</v>
          </cell>
          <cell r="F547">
            <v>192.63</v>
          </cell>
          <cell r="G547">
            <v>385.26</v>
          </cell>
        </row>
        <row r="548">
          <cell r="B548">
            <v>524</v>
          </cell>
          <cell r="C548" t="str">
            <v>TAPA METÁLICA DE 90 X 80 CM DE HIERRO DUCTIL DE 250 KN (LOGO ELECTRICIDAD)</v>
          </cell>
          <cell r="D548" t="str">
            <v>u</v>
          </cell>
          <cell r="E548">
            <v>2</v>
          </cell>
          <cell r="F548">
            <v>459.04</v>
          </cell>
          <cell r="G548">
            <v>918.08</v>
          </cell>
        </row>
        <row r="549">
          <cell r="B549">
            <v>525</v>
          </cell>
          <cell r="C549" t="str">
            <v>CAJA DE PASO DE HORMIGON ARMADO DE 60X60X60 CM. F´C=210KG/CM2</v>
          </cell>
          <cell r="D549" t="str">
            <v>u</v>
          </cell>
          <cell r="E549">
            <v>1</v>
          </cell>
          <cell r="F549">
            <v>144.21</v>
          </cell>
          <cell r="G549">
            <v>144.21</v>
          </cell>
        </row>
        <row r="550">
          <cell r="B550">
            <v>526</v>
          </cell>
          <cell r="C550" t="str">
            <v>TAPA METÁLICA DE 60CM DE DIÁMETRO ABISAGRADA 400KN (LOGO ELECTRICIDAD)</v>
          </cell>
          <cell r="D550" t="str">
            <v>u</v>
          </cell>
          <cell r="E550">
            <v>1</v>
          </cell>
          <cell r="F550">
            <v>333.06</v>
          </cell>
          <cell r="G550">
            <v>333.06</v>
          </cell>
        </row>
        <row r="551">
          <cell r="B551">
            <v>527</v>
          </cell>
          <cell r="C551" t="str">
            <v>CAJA DE PASO DE HORMIGON SIMPLE DE 40X40X40 CM. F´C=210 KG/CM2</v>
          </cell>
          <cell r="D551" t="str">
            <v>u</v>
          </cell>
          <cell r="E551">
            <v>18</v>
          </cell>
          <cell r="F551">
            <v>50.95</v>
          </cell>
          <cell r="G551">
            <v>917.1</v>
          </cell>
        </row>
        <row r="552">
          <cell r="B552">
            <v>528</v>
          </cell>
          <cell r="C552" t="str">
            <v>TAPA METALICA DE 40X40 CM CON LOGO ELECTRICIDAD PARA CAJAS PROYECTADAS DE 250KN</v>
          </cell>
          <cell r="D552" t="str">
            <v>u</v>
          </cell>
          <cell r="E552">
            <v>18</v>
          </cell>
          <cell r="F552">
            <v>121.91</v>
          </cell>
          <cell r="G552">
            <v>2194.38</v>
          </cell>
        </row>
        <row r="553">
          <cell r="B553">
            <v>529</v>
          </cell>
          <cell r="C553" t="str">
            <v>CANALIZACIÓN CON 4 TUBOS DE 110MM PVC CORRUGADAS DOBLE PARED (PARED EXTERIOR CORRUGADA E INTERIOR LISA)</v>
          </cell>
          <cell r="D553" t="str">
            <v>m</v>
          </cell>
          <cell r="E553">
            <v>20</v>
          </cell>
          <cell r="F553">
            <v>39.24</v>
          </cell>
          <cell r="G553">
            <v>784.80000000000007</v>
          </cell>
        </row>
        <row r="554">
          <cell r="B554">
            <v>530</v>
          </cell>
          <cell r="C554" t="str">
            <v>CANALIZACIÓN CON 2 TUBOS DE 110MM PVC CORRUGADAS DOBLE PARED (PARED EXTERIOR CORRUGADA E INTERIOR LISA)</v>
          </cell>
          <cell r="D554" t="str">
            <v>m</v>
          </cell>
          <cell r="E554">
            <v>20</v>
          </cell>
          <cell r="F554">
            <v>18.61</v>
          </cell>
          <cell r="G554">
            <v>372.2</v>
          </cell>
        </row>
        <row r="555">
          <cell r="B555">
            <v>531</v>
          </cell>
          <cell r="C555" t="str">
            <v>BAJANTE ELÉCTRICA CON 2 TUBOS DE 3" METÁLICO RÍGIDO DE USO ELÉCTRICO CON SU RESPECTIVO CODO Y REVERSIBLE</v>
          </cell>
          <cell r="D555" t="str">
            <v>u</v>
          </cell>
          <cell r="E555">
            <v>1</v>
          </cell>
          <cell r="F555">
            <v>284.91000000000003</v>
          </cell>
          <cell r="G555">
            <v>284.91000000000003</v>
          </cell>
        </row>
        <row r="556">
          <cell r="B556">
            <v>532</v>
          </cell>
          <cell r="C556" t="str">
            <v>BAJANTE ELÉCTRICA CON 2 TUBOS DE 4" METÁLICO RÍGIDO DE USO ELÉCTRICO CON SU RESPECTIVO CODO Y REVERSIBLE</v>
          </cell>
          <cell r="D556" t="str">
            <v>u</v>
          </cell>
          <cell r="E556">
            <v>1</v>
          </cell>
          <cell r="F556">
            <v>372.69</v>
          </cell>
          <cell r="G556">
            <v>372.69</v>
          </cell>
        </row>
        <row r="557">
          <cell r="B557">
            <v>533</v>
          </cell>
          <cell r="C557" t="str">
            <v>CANALIZACIÓN CON 1 TUBERÍA DE 50MM PVC DE USO ELÉCTRICO (INCLUYE CODO)</v>
          </cell>
          <cell r="D557" t="str">
            <v>m</v>
          </cell>
          <cell r="E557">
            <v>100</v>
          </cell>
          <cell r="F557">
            <v>6.78</v>
          </cell>
          <cell r="G557">
            <v>678</v>
          </cell>
        </row>
        <row r="558">
          <cell r="B558">
            <v>534</v>
          </cell>
          <cell r="C558" t="str">
            <v>CODO DE 50 MM PVC DE RADIO LARGO, TIPO PESADO</v>
          </cell>
          <cell r="D558" t="str">
            <v>u</v>
          </cell>
          <cell r="E558">
            <v>5</v>
          </cell>
          <cell r="F558">
            <v>7.95</v>
          </cell>
          <cell r="G558">
            <v>39.75</v>
          </cell>
        </row>
        <row r="559">
          <cell r="B559">
            <v>535</v>
          </cell>
          <cell r="C559" t="str">
            <v>CONEXIÓN DE CABLEADO DE ALUMBRADO PÚBLICO (CABLE CONCÉNTRICO 3X10 AWG Y/O 3X12 AWG) A LAS REDES DE BAJA TENSIÓN, USANDO LA CINTA AUTOFUNDENTE Y LA CINTA AISLANTE CORRESPONDIENTE</v>
          </cell>
          <cell r="D559" t="str">
            <v>u</v>
          </cell>
          <cell r="E559">
            <v>80</v>
          </cell>
          <cell r="F559">
            <v>12.28</v>
          </cell>
          <cell r="G559">
            <v>982.4</v>
          </cell>
        </row>
        <row r="560">
          <cell r="B560">
            <v>536</v>
          </cell>
          <cell r="C560" t="str">
            <v>SUMINISTRO Y TENDIDO DE CABLE CONCÉNTRICO 3X10 AWG</v>
          </cell>
          <cell r="D560" t="str">
            <v>m</v>
          </cell>
          <cell r="E560">
            <v>290</v>
          </cell>
          <cell r="F560">
            <v>6.49</v>
          </cell>
          <cell r="G560">
            <v>1882.1000000000001</v>
          </cell>
        </row>
        <row r="561">
          <cell r="B561">
            <v>537</v>
          </cell>
          <cell r="C561" t="str">
            <v>SUMINISTRO Y TENDIDO DE CABLE CONCÉNTRICO 3X12 AWG</v>
          </cell>
          <cell r="D561" t="str">
            <v>m</v>
          </cell>
          <cell r="E561">
            <v>350</v>
          </cell>
          <cell r="F561">
            <v>9.08</v>
          </cell>
          <cell r="G561">
            <v>3178</v>
          </cell>
        </row>
        <row r="562">
          <cell r="B562">
            <v>538</v>
          </cell>
          <cell r="C562" t="str">
            <v>BASE DE HORMIGÓN SIMPLE F'C= 210 KG/CM2 PARA PADMOUNTED</v>
          </cell>
          <cell r="D562" t="str">
            <v>u</v>
          </cell>
          <cell r="E562">
            <v>1</v>
          </cell>
          <cell r="F562">
            <v>50.36</v>
          </cell>
          <cell r="G562">
            <v>50.36</v>
          </cell>
        </row>
        <row r="563">
          <cell r="B563">
            <v>539</v>
          </cell>
          <cell r="C563" t="str">
            <v>SUMINISTRO E INSTALACIÓN DE BOLARDOS DE CONTENCIÓN</v>
          </cell>
          <cell r="D563" t="str">
            <v>u</v>
          </cell>
          <cell r="E563">
            <v>4</v>
          </cell>
          <cell r="F563">
            <v>151.36000000000001</v>
          </cell>
          <cell r="G563">
            <v>605.44000000000005</v>
          </cell>
        </row>
        <row r="564">
          <cell r="B564">
            <v>540</v>
          </cell>
          <cell r="C564" t="str">
            <v>CANALIZACIÓN CON 1 TUBERÍA DE 3/4" PVC TIPO PESADO E/C. INCLUYE CODO</v>
          </cell>
          <cell r="D564" t="str">
            <v>m</v>
          </cell>
          <cell r="E564">
            <v>260</v>
          </cell>
          <cell r="F564">
            <v>6.26</v>
          </cell>
          <cell r="G564">
            <v>1627.6</v>
          </cell>
        </row>
        <row r="565">
          <cell r="B565">
            <v>541</v>
          </cell>
          <cell r="C565" t="str">
            <v>MALLA DE PUESTA A TIERRA PARA TRANSFORMADORES PAD MOUNTED (ARREGLO RECTANGULAR DE 4 PICAS) INC. CABLE DE COBRE DESNUDO 2/0 AWG, 4 VARILLAS DE PUESTA A TIERRA Y SOLDADURA EXOTÉRMICA</v>
          </cell>
          <cell r="D565" t="str">
            <v>u</v>
          </cell>
          <cell r="E565">
            <v>1</v>
          </cell>
          <cell r="F565">
            <v>544.67999999999995</v>
          </cell>
          <cell r="G565">
            <v>544.67999999999995</v>
          </cell>
        </row>
        <row r="566">
          <cell r="B566">
            <v>542</v>
          </cell>
          <cell r="C566" t="str">
            <v>CANALIZACIÓN CON 1 TUBERÍA DE 1" PVC TIPO PESADO E/C DE 1" X 3 M. INCLUYE CODO DE LLEGADA A POSTE</v>
          </cell>
          <cell r="D566" t="str">
            <v>m</v>
          </cell>
          <cell r="E566">
            <v>280</v>
          </cell>
          <cell r="F566">
            <v>4.37</v>
          </cell>
          <cell r="G566">
            <v>1223.6000000000001</v>
          </cell>
        </row>
        <row r="567">
          <cell r="B567">
            <v>543</v>
          </cell>
          <cell r="C567" t="str">
            <v>CODO DE 110 MM PVC DE RADIO LARGO, TIPO PESADO</v>
          </cell>
          <cell r="D567" t="str">
            <v>u</v>
          </cell>
          <cell r="E567">
            <v>2</v>
          </cell>
          <cell r="F567">
            <v>17.25</v>
          </cell>
          <cell r="G567">
            <v>34.5</v>
          </cell>
        </row>
        <row r="568">
          <cell r="B568">
            <v>544</v>
          </cell>
          <cell r="C568" t="str">
            <v>CANALIZACIÓN CON 2 TUBERÍAS DE 50MM PVC TIPO ELÉCTRICO (INC. CODO DE RADIO LARGO TIPO PESADO DE 50MM)</v>
          </cell>
          <cell r="D568" t="str">
            <v>m</v>
          </cell>
          <cell r="E568">
            <v>20</v>
          </cell>
          <cell r="F568">
            <v>28.3</v>
          </cell>
          <cell r="G568">
            <v>566</v>
          </cell>
        </row>
        <row r="569">
          <cell r="B569">
            <v>545</v>
          </cell>
          <cell r="C569" t="str">
            <v>CANALIZACIÓN CON 2 TUBERÍAS DE 63MM PVC PESADO (INC. CODO DE RADIO LARGO TIPO PESADO DE 63MM)</v>
          </cell>
          <cell r="D569" t="str">
            <v>m</v>
          </cell>
          <cell r="E569">
            <v>1485</v>
          </cell>
          <cell r="F569">
            <v>21.3</v>
          </cell>
          <cell r="G569">
            <v>31630.5</v>
          </cell>
        </row>
        <row r="570">
          <cell r="B570">
            <v>546</v>
          </cell>
          <cell r="C570" t="str">
            <v>BASE PARA MINI POSTES DE CNT PARA EL CABLEADO DE GPOINT</v>
          </cell>
          <cell r="D570" t="str">
            <v>u</v>
          </cell>
          <cell r="E570">
            <v>1</v>
          </cell>
          <cell r="F570">
            <v>135.72</v>
          </cell>
          <cell r="G570">
            <v>135.72</v>
          </cell>
        </row>
        <row r="571">
          <cell r="B571">
            <v>547</v>
          </cell>
          <cell r="C571" t="str">
            <v>BAJANTE DE COMUNICACIÓN CON 1.5 TUBOS DE 4" METÁLICO RÍGIDO DE USO ELÉCTRICO CON SU RESPECTIVO CODO Y REVERSIBLE</v>
          </cell>
          <cell r="D571" t="str">
            <v>u</v>
          </cell>
          <cell r="E571">
            <v>1</v>
          </cell>
          <cell r="F571">
            <v>307.27999999999997</v>
          </cell>
          <cell r="G571">
            <v>307.27999999999997</v>
          </cell>
        </row>
        <row r="572">
          <cell r="B572">
            <v>548</v>
          </cell>
          <cell r="C572" t="str">
            <v>BASE O PEDESTAL DE HORMIGON SIMPLE PARA CAJETINES DE OPERADORAS DE TELECOMUNICACION</v>
          </cell>
          <cell r="D572" t="str">
            <v>u</v>
          </cell>
          <cell r="E572">
            <v>1</v>
          </cell>
          <cell r="F572">
            <v>70.02</v>
          </cell>
          <cell r="G572">
            <v>70.02</v>
          </cell>
        </row>
        <row r="573">
          <cell r="B573">
            <v>549</v>
          </cell>
          <cell r="C573" t="str">
            <v>CANALIZACIÓN CON 2 TUBERÍAS DE 110MM PVC PESADO</v>
          </cell>
          <cell r="D573" t="str">
            <v>m</v>
          </cell>
          <cell r="E573">
            <v>10</v>
          </cell>
          <cell r="F573">
            <v>26.35</v>
          </cell>
          <cell r="G573">
            <v>263.5</v>
          </cell>
        </row>
        <row r="574">
          <cell r="B574">
            <v>550</v>
          </cell>
          <cell r="C574" t="str">
            <v>CAJA DE DISTRIBUCIÓN METÁLICA ABISAGRADA DE 25X25X10 CM CONSTRUIDA EN PLANCHA 1/16" PINTADA AL HORNO O SIMILAR, COLOR BEIGE; INC. LLAVE UNIVERSAL TIPO TRIANGULAR E INSTALACIÓN</v>
          </cell>
          <cell r="D574" t="str">
            <v>u</v>
          </cell>
          <cell r="E574">
            <v>1</v>
          </cell>
          <cell r="F574">
            <v>35.090000000000003</v>
          </cell>
          <cell r="G574">
            <v>35.090000000000003</v>
          </cell>
        </row>
        <row r="575">
          <cell r="B575">
            <v>551</v>
          </cell>
          <cell r="C575" t="str">
            <v>POSTE METÁLICO DE 4M (PM-4)</v>
          </cell>
          <cell r="D575" t="str">
            <v>u</v>
          </cell>
          <cell r="E575">
            <v>49</v>
          </cell>
          <cell r="F575">
            <v>315.8</v>
          </cell>
          <cell r="G575">
            <v>15474.2</v>
          </cell>
        </row>
        <row r="576">
          <cell r="B576">
            <v>552</v>
          </cell>
          <cell r="C576" t="str">
            <v>POSTE DE HORMIGÓN DE 12 M 500 KG (INCLUYE TRANSPORTE E HINCADA)</v>
          </cell>
          <cell r="D576" t="str">
            <v>u</v>
          </cell>
          <cell r="E576">
            <v>1</v>
          </cell>
          <cell r="F576">
            <v>528.38</v>
          </cell>
          <cell r="G576">
            <v>528.38</v>
          </cell>
        </row>
        <row r="577">
          <cell r="B577">
            <v>553</v>
          </cell>
          <cell r="C577" t="str">
            <v>SUMINISTRO, MONTAJE E INSTALACIÓN DE LUMINARIA 100W 4000K EN POSTE DE 4M (INCLUYE CABLEADO INTERNO DEL POSTE)</v>
          </cell>
          <cell r="D577" t="str">
            <v>u</v>
          </cell>
          <cell r="E577">
            <v>19</v>
          </cell>
          <cell r="F577">
            <v>527.28</v>
          </cell>
          <cell r="G577">
            <v>10018.32</v>
          </cell>
        </row>
        <row r="578">
          <cell r="B578">
            <v>554</v>
          </cell>
          <cell r="C578" t="str">
            <v>SUMINISTRO, MONTAJE E INSTALACIÓN DE LUMINARIA 90W 4000K EN POSTE DE 4M (INCLUYE CABLEADO INTERNO DEL POSTE)</v>
          </cell>
          <cell r="D578" t="str">
            <v>u</v>
          </cell>
          <cell r="E578">
            <v>26</v>
          </cell>
          <cell r="F578">
            <v>459.97</v>
          </cell>
          <cell r="G578">
            <v>11959.220000000001</v>
          </cell>
        </row>
        <row r="579">
          <cell r="B579">
            <v>555</v>
          </cell>
          <cell r="C579" t="str">
            <v>SUMINISTRO, MONTAJE E INSTALACIÓN DE LUMINARIA DE PISO 1W</v>
          </cell>
          <cell r="D579" t="str">
            <v>u</v>
          </cell>
          <cell r="E579">
            <v>24</v>
          </cell>
          <cell r="F579">
            <v>29.74</v>
          </cell>
          <cell r="G579">
            <v>713.76</v>
          </cell>
        </row>
        <row r="580">
          <cell r="B580">
            <v>556</v>
          </cell>
          <cell r="C580" t="str">
            <v>SUMINISTRO, MONTAJE E INSTALACION DE REFLECTOR RGB 65W</v>
          </cell>
          <cell r="D580" t="str">
            <v>u</v>
          </cell>
          <cell r="E580">
            <v>18</v>
          </cell>
          <cell r="F580">
            <v>508.32</v>
          </cell>
          <cell r="G580">
            <v>9149.76</v>
          </cell>
        </row>
        <row r="581">
          <cell r="B581">
            <v>557</v>
          </cell>
          <cell r="C581" t="str">
            <v>SUMINISTRO, MONTAJE E INSTALACIÓN DE LUMINARIA DE PELDAÑO 3W</v>
          </cell>
          <cell r="D581" t="str">
            <v>u</v>
          </cell>
          <cell r="E581">
            <v>18</v>
          </cell>
          <cell r="F581">
            <v>37.57</v>
          </cell>
          <cell r="G581">
            <v>676.26</v>
          </cell>
        </row>
        <row r="582">
          <cell r="B582">
            <v>558</v>
          </cell>
          <cell r="C582" t="str">
            <v>SUMINISTRO, MONTAJE E INSTALACIÓN DE APLIQUE DE PARED 10W</v>
          </cell>
          <cell r="D582" t="str">
            <v>u</v>
          </cell>
          <cell r="E582">
            <v>9</v>
          </cell>
          <cell r="F582">
            <v>53.9</v>
          </cell>
          <cell r="G582">
            <v>485.09999999999997</v>
          </cell>
        </row>
        <row r="583">
          <cell r="B583">
            <v>559</v>
          </cell>
          <cell r="C583" t="str">
            <v>SUMINISTRO, MONTAJE E INSTALACIÓN DE GUIRNALDA DE 24 FOCOS X 5W</v>
          </cell>
          <cell r="D583" t="str">
            <v>u</v>
          </cell>
          <cell r="E583">
            <v>5</v>
          </cell>
          <cell r="F583">
            <v>106.78</v>
          </cell>
          <cell r="G583">
            <v>533.9</v>
          </cell>
        </row>
        <row r="584">
          <cell r="B584">
            <v>560</v>
          </cell>
          <cell r="C584" t="str">
            <v>SUMINISTRO, MONTAJE E INSTALACIÓN DE LUMINARIA REF DE PISO DE 45W</v>
          </cell>
          <cell r="D584" t="str">
            <v>u</v>
          </cell>
          <cell r="E584">
            <v>12</v>
          </cell>
          <cell r="F584">
            <v>246.85</v>
          </cell>
          <cell r="G584">
            <v>2962.2</v>
          </cell>
        </row>
        <row r="585">
          <cell r="B585">
            <v>561</v>
          </cell>
          <cell r="C585" t="str">
            <v>SUMINISTRO, MONTAJE E INSTALACIÓN DE LUMINARIA REF DE PISO DE 25W</v>
          </cell>
          <cell r="D585" t="str">
            <v>u</v>
          </cell>
          <cell r="E585">
            <v>1</v>
          </cell>
          <cell r="F585">
            <v>146.16999999999999</v>
          </cell>
          <cell r="G585">
            <v>146.16999999999999</v>
          </cell>
        </row>
        <row r="586">
          <cell r="B586">
            <v>562</v>
          </cell>
          <cell r="C586" t="str">
            <v>SUMINISTRO, MONTAJE E INSTALACIÓN DE REFLECTOR DE 50W ANTIDESLUMBRANTE</v>
          </cell>
          <cell r="D586" t="str">
            <v>u</v>
          </cell>
          <cell r="E586">
            <v>6</v>
          </cell>
          <cell r="F586">
            <v>38.299999999999997</v>
          </cell>
          <cell r="G586">
            <v>229.79999999999998</v>
          </cell>
        </row>
        <row r="587">
          <cell r="B587">
            <v>563</v>
          </cell>
          <cell r="C587" t="str">
            <v>SUMINISTRO, MONTAJE E INSTALACIÓN DE LUMINARIA WALL PACK 50W</v>
          </cell>
          <cell r="D587" t="str">
            <v>u</v>
          </cell>
          <cell r="E587">
            <v>6</v>
          </cell>
          <cell r="F587">
            <v>368.7</v>
          </cell>
          <cell r="G587">
            <v>2212.1999999999998</v>
          </cell>
        </row>
        <row r="588">
          <cell r="B588">
            <v>564</v>
          </cell>
          <cell r="C588" t="str">
            <v>SUMINISTRO, MONTAJE E INSTALACIÓN DE LUMINARIA DE PISO 7W</v>
          </cell>
          <cell r="D588" t="str">
            <v>u</v>
          </cell>
          <cell r="E588">
            <v>40</v>
          </cell>
          <cell r="F588">
            <v>101.37</v>
          </cell>
          <cell r="G588">
            <v>4054.8</v>
          </cell>
        </row>
        <row r="589">
          <cell r="B589">
            <v>565</v>
          </cell>
          <cell r="C589" t="str">
            <v>SUMINISTRO E INSTALACIÓN DE LUMINARIA LED TIPO PANEL FLAT 120X30 CM 127-220V  6000°K</v>
          </cell>
          <cell r="D589" t="str">
            <v>u</v>
          </cell>
          <cell r="E589">
            <v>6</v>
          </cell>
          <cell r="F589">
            <v>137.32</v>
          </cell>
          <cell r="G589">
            <v>823.92</v>
          </cell>
        </row>
        <row r="590">
          <cell r="B590">
            <v>566</v>
          </cell>
          <cell r="C590" t="str">
            <v>SUMINISTRO E INSTALACIÓN DE LUMINARIA LED OJO DE BUEY FLAT 18 W - 120V</v>
          </cell>
          <cell r="D590" t="str">
            <v>u</v>
          </cell>
          <cell r="E590">
            <v>10</v>
          </cell>
          <cell r="F590">
            <v>55.85</v>
          </cell>
          <cell r="G590">
            <v>558.5</v>
          </cell>
        </row>
        <row r="591">
          <cell r="B591">
            <v>567</v>
          </cell>
          <cell r="C591" t="str">
            <v>TABLERO DE 1 MEDIDOR TRIFASICO TIPO VITRINA  (TM-1 CL-200)</v>
          </cell>
          <cell r="D591" t="str">
            <v>u</v>
          </cell>
          <cell r="E591">
            <v>1</v>
          </cell>
          <cell r="F591">
            <v>410.9</v>
          </cell>
          <cell r="G591">
            <v>410.9</v>
          </cell>
        </row>
        <row r="592">
          <cell r="B592">
            <v>568</v>
          </cell>
          <cell r="C592" t="str">
            <v>SUMINISTRO E INSTALACIÓN DE CAJA DE 5X5" ATORNILLADA  PARA DISTRIBUCIÓN ANTIVANDALICA TIPO INTEMPERIE</v>
          </cell>
          <cell r="D592" t="str">
            <v>u</v>
          </cell>
          <cell r="E592">
            <v>40</v>
          </cell>
          <cell r="F592">
            <v>36.549999999999997</v>
          </cell>
          <cell r="G592">
            <v>1462</v>
          </cell>
        </row>
        <row r="593">
          <cell r="B593">
            <v>569</v>
          </cell>
          <cell r="C593" t="str">
            <v>ALIMENTADOR 3#4/0 + N#2/0 TTU (2000V)</v>
          </cell>
          <cell r="D593" t="str">
            <v>m</v>
          </cell>
          <cell r="E593">
            <v>15</v>
          </cell>
          <cell r="F593">
            <v>68.209999999999994</v>
          </cell>
          <cell r="G593">
            <v>1023.1499999999999</v>
          </cell>
        </row>
        <row r="594">
          <cell r="B594">
            <v>570</v>
          </cell>
          <cell r="C594" t="str">
            <v>SUMINISTRO E INSTALACIÓN DE CABLE 2#4 + N#6 AWG TW (INTERCONEXIÓN DOMICILIAR)</v>
          </cell>
          <cell r="D594" t="str">
            <v>m</v>
          </cell>
          <cell r="E594">
            <v>5</v>
          </cell>
          <cell r="F594">
            <v>12.31</v>
          </cell>
          <cell r="G594">
            <v>61.550000000000004</v>
          </cell>
        </row>
        <row r="595">
          <cell r="B595">
            <v>571</v>
          </cell>
          <cell r="C595" t="str">
            <v>CONECTOR  PVC PARA INTERCONEXION DE TUBERÍA DE  50 MM PVC CON EL  MODULO DE BARRAS Y/O TABLERO METALICO DE MEDIDOR</v>
          </cell>
          <cell r="D595" t="str">
            <v>u</v>
          </cell>
          <cell r="E595">
            <v>3</v>
          </cell>
          <cell r="F595">
            <v>8.58</v>
          </cell>
          <cell r="G595">
            <v>25.740000000000002</v>
          </cell>
        </row>
        <row r="596">
          <cell r="B596">
            <v>572</v>
          </cell>
          <cell r="C596" t="str">
            <v>TUBO EMT DE 1/2"X3M (INCLUYE CONECTORES)</v>
          </cell>
          <cell r="D596" t="str">
            <v>m</v>
          </cell>
          <cell r="E596">
            <v>4</v>
          </cell>
          <cell r="F596">
            <v>4.53</v>
          </cell>
          <cell r="G596">
            <v>18.12</v>
          </cell>
        </row>
        <row r="597">
          <cell r="B597">
            <v>573</v>
          </cell>
          <cell r="C597" t="str">
            <v>CABLE #6  CU SEMIDESNUDO 7H</v>
          </cell>
          <cell r="D597" t="str">
            <v>m</v>
          </cell>
          <cell r="E597">
            <v>12</v>
          </cell>
          <cell r="F597">
            <v>4.75</v>
          </cell>
          <cell r="G597">
            <v>57</v>
          </cell>
        </row>
        <row r="598">
          <cell r="B598">
            <v>574</v>
          </cell>
          <cell r="C598" t="str">
            <v>VARILLA DE COBRE 5/8" X 6' (INCLUYE GRILLETE)</v>
          </cell>
          <cell r="D598" t="str">
            <v>u</v>
          </cell>
          <cell r="E598">
            <v>4</v>
          </cell>
          <cell r="F598">
            <v>23.07</v>
          </cell>
          <cell r="G598">
            <v>92.28</v>
          </cell>
        </row>
        <row r="599">
          <cell r="B599">
            <v>575</v>
          </cell>
          <cell r="C599" t="str">
            <v>ALIMENTADOR 2#1/0 + N#2 AWG TTU (2000V)</v>
          </cell>
          <cell r="D599" t="str">
            <v>m</v>
          </cell>
          <cell r="E599">
            <v>10</v>
          </cell>
          <cell r="F599">
            <v>28.27</v>
          </cell>
          <cell r="G599">
            <v>282.7</v>
          </cell>
        </row>
        <row r="600">
          <cell r="B600">
            <v>576</v>
          </cell>
          <cell r="C600" t="str">
            <v>ALIMENTADOR 3#2 + N#4 AWG TTU  (2000V)</v>
          </cell>
          <cell r="D600" t="str">
            <v>m</v>
          </cell>
          <cell r="E600">
            <v>130</v>
          </cell>
          <cell r="F600">
            <v>28.25</v>
          </cell>
          <cell r="G600">
            <v>3672.5</v>
          </cell>
        </row>
        <row r="601">
          <cell r="B601">
            <v>577</v>
          </cell>
          <cell r="C601" t="str">
            <v>ALIMENTADOR 2#4 + N#6 AWG TTU  (2000V)</v>
          </cell>
          <cell r="D601" t="str">
            <v>m</v>
          </cell>
          <cell r="E601">
            <v>840</v>
          </cell>
          <cell r="F601">
            <v>13.01</v>
          </cell>
          <cell r="G601">
            <v>10928.4</v>
          </cell>
        </row>
        <row r="602">
          <cell r="B602">
            <v>578</v>
          </cell>
          <cell r="C602" t="str">
            <v>PROVISIÓN, MONTAJE E INSTALACIÓN DE PANEL MONOFÁSICO 240-120V  4-8 ESPACIOS (INCLUYE LOS BREAKERS ENCHUFABLES DE ACUERDO A LA PLANILLA DE CIRCUITOS)</v>
          </cell>
          <cell r="D602" t="str">
            <v>u</v>
          </cell>
          <cell r="E602">
            <v>4</v>
          </cell>
          <cell r="F602">
            <v>155.63</v>
          </cell>
          <cell r="G602">
            <v>622.52</v>
          </cell>
        </row>
        <row r="603">
          <cell r="B603">
            <v>579</v>
          </cell>
          <cell r="C603" t="str">
            <v>PROVISIÓN, MONTAJE E INSTALACIÓN DE TABLERO DE CONTROL DE LUCES 240-120V (INCLUYE LOS BREAKERS, CONTACTORES, AISLADORES, SELECTORES DE 2 POSICIONES, BORNERAS Y AFINES PARA RIEL DIN)</v>
          </cell>
          <cell r="D603" t="str">
            <v>u</v>
          </cell>
          <cell r="E603">
            <v>1</v>
          </cell>
          <cell r="F603">
            <v>1500.68</v>
          </cell>
          <cell r="G603">
            <v>1500.68</v>
          </cell>
        </row>
        <row r="604">
          <cell r="B604">
            <v>580</v>
          </cell>
          <cell r="C604" t="str">
            <v>PUNTO DE TOMACORRIENTE INTERIOR DE 220V CON TUBERIA EMT DE 3/4" (INCLUYE TOMACORRIENTE 220V CON CERTIFICACION UL Y CABLEADO CON 2#10 + T#14 AWG TW)</v>
          </cell>
          <cell r="D604" t="str">
            <v>u</v>
          </cell>
          <cell r="E604">
            <v>5</v>
          </cell>
          <cell r="F604">
            <v>73.31</v>
          </cell>
          <cell r="G604">
            <v>366.55</v>
          </cell>
        </row>
        <row r="605">
          <cell r="B605">
            <v>581</v>
          </cell>
          <cell r="C605" t="str">
            <v>PUNTO DE LUZ INTERIOR DE 120V CON TUBERIA EMT DE 1/2" (INCLUYE INTERRUPTOR CON CERTIFICACION UL CON F#12 + N#12 + T#14 AWG TW)</v>
          </cell>
          <cell r="D605" t="str">
            <v>u</v>
          </cell>
          <cell r="E605">
            <v>12</v>
          </cell>
          <cell r="F605">
            <v>66.62</v>
          </cell>
          <cell r="G605">
            <v>799.44</v>
          </cell>
        </row>
        <row r="606">
          <cell r="B606">
            <v>582</v>
          </cell>
          <cell r="C606" t="str">
            <v>PUNTO DE TOMACORRIENTE INTERIOR DE 120V CON TUBERIA EMT DE 1/2" (INCLUYE TOMACORRIENTE DOBLE POLARIZADO CON CERTIFICACION UL Y CABLEADO CON F#12 + N#12 + T#14 AWG TW)</v>
          </cell>
          <cell r="D606" t="str">
            <v>u</v>
          </cell>
          <cell r="E606">
            <v>8</v>
          </cell>
          <cell r="F606">
            <v>66.45</v>
          </cell>
          <cell r="G606">
            <v>531.6</v>
          </cell>
        </row>
        <row r="607">
          <cell r="B607">
            <v>583</v>
          </cell>
          <cell r="C607" t="str">
            <v>TABLERO DE DISTRIBUCION PRINCIPAL TDP-BAN (INCLUYE BREAKER PRINCIPAL Y SECUNDARIOS, BARRAS Y AISLADORES)</v>
          </cell>
          <cell r="D607" t="str">
            <v>u</v>
          </cell>
          <cell r="E607">
            <v>1</v>
          </cell>
          <cell r="F607">
            <v>2008.66</v>
          </cell>
          <cell r="G607">
            <v>2008.66</v>
          </cell>
        </row>
        <row r="608">
          <cell r="B608">
            <v>584</v>
          </cell>
          <cell r="C608" t="str">
            <v>TABLERO DE DISTRIBUCION PARA BOMBAS PD-BOMBAS (INCLUYE BREAKER, BARRAS Y AISLADORES)</v>
          </cell>
          <cell r="D608" t="str">
            <v>u</v>
          </cell>
          <cell r="E608">
            <v>1</v>
          </cell>
          <cell r="F608">
            <v>200.98</v>
          </cell>
          <cell r="G608">
            <v>200.98</v>
          </cell>
        </row>
        <row r="609">
          <cell r="B609">
            <v>585</v>
          </cell>
          <cell r="C609" t="str">
            <v>ALIMENTADOR ELÉCTRICO 2#8+T#10 AWG TTU</v>
          </cell>
          <cell r="D609" t="str">
            <v>m</v>
          </cell>
          <cell r="E609">
            <v>80</v>
          </cell>
          <cell r="F609">
            <v>9.2100000000000009</v>
          </cell>
          <cell r="G609">
            <v>736.80000000000007</v>
          </cell>
        </row>
        <row r="610">
          <cell r="B610">
            <v>586</v>
          </cell>
          <cell r="C610" t="str">
            <v>ALIMENTADOR ELÉCTRICO 2#10+N#12+T#12 AWG TW</v>
          </cell>
          <cell r="D610" t="str">
            <v>m</v>
          </cell>
          <cell r="E610">
            <v>15</v>
          </cell>
          <cell r="F610">
            <v>35.43</v>
          </cell>
          <cell r="G610">
            <v>531.45000000000005</v>
          </cell>
        </row>
        <row r="611">
          <cell r="B611">
            <v>587</v>
          </cell>
          <cell r="C611" t="str">
            <v>PROVISIÓN E INSTALACIÓN DE ALIMENTADOR 1#2 CU 15 KV XLPE, T# 4 CU DESNUDO</v>
          </cell>
          <cell r="D611" t="str">
            <v>m</v>
          </cell>
          <cell r="E611">
            <v>30</v>
          </cell>
          <cell r="F611">
            <v>23.77</v>
          </cell>
          <cell r="G611">
            <v>713.1</v>
          </cell>
        </row>
        <row r="612">
          <cell r="B612">
            <v>588</v>
          </cell>
          <cell r="C612" t="str">
            <v>PROVISIÓN E INSTALACIÓN DE CAJA PORTAFUSIBLES DE 15 KV - 100 A</v>
          </cell>
          <cell r="D612" t="str">
            <v>u</v>
          </cell>
          <cell r="E612">
            <v>2</v>
          </cell>
          <cell r="F612">
            <v>409.7</v>
          </cell>
          <cell r="G612">
            <v>819.4</v>
          </cell>
        </row>
        <row r="613">
          <cell r="B613">
            <v>589</v>
          </cell>
          <cell r="C613" t="str">
            <v>PROVISIÓN E INSTALACIÓN DE PARARRAYOS DE 10 KV</v>
          </cell>
          <cell r="D613" t="str">
            <v>u</v>
          </cell>
          <cell r="E613">
            <v>2</v>
          </cell>
          <cell r="F613">
            <v>155.06</v>
          </cell>
          <cell r="G613">
            <v>310.12</v>
          </cell>
        </row>
        <row r="614">
          <cell r="B614">
            <v>590</v>
          </cell>
          <cell r="C614" t="str">
            <v>SUMINISTRO E INSTALACIÓN DE ALAMBRE DESNUDO AL #2 ASC</v>
          </cell>
          <cell r="D614" t="str">
            <v>m</v>
          </cell>
          <cell r="E614">
            <v>80</v>
          </cell>
          <cell r="F614">
            <v>4.53</v>
          </cell>
          <cell r="G614">
            <v>362.40000000000003</v>
          </cell>
        </row>
        <row r="615">
          <cell r="B615">
            <v>591</v>
          </cell>
          <cell r="C615" t="str">
            <v>SUMINISTRO E INSTALACIÓN DE ALAMBRE DESNUDO AL #2 ASC (PARA NEUTRO)</v>
          </cell>
          <cell r="D615" t="str">
            <v>m</v>
          </cell>
          <cell r="E615">
            <v>80</v>
          </cell>
          <cell r="F615">
            <v>54.85</v>
          </cell>
          <cell r="G615">
            <v>4388</v>
          </cell>
        </row>
        <row r="616">
          <cell r="B616">
            <v>592</v>
          </cell>
          <cell r="C616" t="str">
            <v>PROVISIÓN E INSTALACIÓN DE PUNTAS DE CONEXIÓN EXTERIOR CLASE 15 KV PARA CABLE # 2 AWG</v>
          </cell>
          <cell r="D616" t="str">
            <v>u</v>
          </cell>
          <cell r="E616">
            <v>1</v>
          </cell>
          <cell r="F616">
            <v>156.93</v>
          </cell>
          <cell r="G616">
            <v>156.93</v>
          </cell>
        </row>
        <row r="617">
          <cell r="B617">
            <v>593</v>
          </cell>
          <cell r="C617" t="str">
            <v>ESTRUCTURA DE MT RETENIDA MONOFÁSICA</v>
          </cell>
          <cell r="D617" t="str">
            <v>u</v>
          </cell>
          <cell r="E617">
            <v>2</v>
          </cell>
          <cell r="F617">
            <v>278.97000000000003</v>
          </cell>
          <cell r="G617">
            <v>557.94000000000005</v>
          </cell>
        </row>
        <row r="618">
          <cell r="B618">
            <v>594</v>
          </cell>
          <cell r="C618" t="str">
            <v>ESTRUCTURA DE MT RETENIDA TRIFÁSICA CENTRADA</v>
          </cell>
          <cell r="D618" t="str">
            <v>u</v>
          </cell>
          <cell r="E618">
            <v>1</v>
          </cell>
          <cell r="F618">
            <v>550.41</v>
          </cell>
          <cell r="G618">
            <v>550.41</v>
          </cell>
        </row>
        <row r="619">
          <cell r="B619">
            <v>595</v>
          </cell>
          <cell r="C619" t="str">
            <v>ESTRUCTURA DE BT RETENIDA</v>
          </cell>
          <cell r="D619" t="str">
            <v>u</v>
          </cell>
          <cell r="E619">
            <v>1</v>
          </cell>
          <cell r="F619">
            <v>61.94</v>
          </cell>
          <cell r="G619">
            <v>61.94</v>
          </cell>
        </row>
        <row r="620">
          <cell r="B620">
            <v>596</v>
          </cell>
          <cell r="C620" t="str">
            <v>TENSOR TIPO FAROL</v>
          </cell>
          <cell r="D620" t="str">
            <v>u</v>
          </cell>
          <cell r="E620">
            <v>1</v>
          </cell>
          <cell r="F620">
            <v>120.74</v>
          </cell>
          <cell r="G620">
            <v>120.74</v>
          </cell>
        </row>
        <row r="621">
          <cell r="B621">
            <v>597</v>
          </cell>
          <cell r="C621" t="str">
            <v>RETIRO DE POSTE DE HORMIGÓN ARMADO</v>
          </cell>
          <cell r="D621" t="str">
            <v>u</v>
          </cell>
          <cell r="E621">
            <v>1</v>
          </cell>
          <cell r="F621">
            <v>103.93</v>
          </cell>
          <cell r="G621">
            <v>103.93</v>
          </cell>
        </row>
        <row r="622">
          <cell r="B622">
            <v>598</v>
          </cell>
          <cell r="C622" t="str">
            <v>DESMONTAJE DE CABLE PREENSAMBLADO</v>
          </cell>
          <cell r="D622" t="str">
            <v>m</v>
          </cell>
          <cell r="E622">
            <v>20</v>
          </cell>
          <cell r="F622">
            <v>3.15</v>
          </cell>
          <cell r="G622">
            <v>63</v>
          </cell>
        </row>
        <row r="623">
          <cell r="B623">
            <v>599</v>
          </cell>
          <cell r="C623" t="str">
            <v>DESMONTAJE DE LUMINARIA DE VAPOR DE SODIO</v>
          </cell>
          <cell r="D623" t="str">
            <v>u</v>
          </cell>
          <cell r="E623">
            <v>1</v>
          </cell>
          <cell r="F623">
            <v>17.39</v>
          </cell>
          <cell r="G623">
            <v>17.39</v>
          </cell>
        </row>
        <row r="624">
          <cell r="B624">
            <v>600</v>
          </cell>
          <cell r="C624" t="str">
            <v>TRANSFORMADOR TRIFÁSICO TIPO PADMOUNTED DE 37.5KVA 13800/127-220V TIPO MALLA CON 2 SWICHT DE 2 POSICIONES CON FUSIBLE DE PROTECCIÓN TIPO BAY-O-NET EN EL PRIMARIO Y BREAKER DE PROTECCIÓN EN EL SECUNDARIO. INCLUYE INSERT Y ELBOW CONECTOR</v>
          </cell>
          <cell r="D624" t="str">
            <v>u</v>
          </cell>
          <cell r="E624">
            <v>1</v>
          </cell>
          <cell r="F624">
            <v>10263.549999999999</v>
          </cell>
          <cell r="G624">
            <v>10263.549999999999</v>
          </cell>
        </row>
        <row r="625">
          <cell r="B625" t="str">
            <v>PAISAJISMO</v>
          </cell>
          <cell r="G625">
            <v>14725.169543999998</v>
          </cell>
        </row>
        <row r="626">
          <cell r="B626">
            <v>601</v>
          </cell>
          <cell r="C626" t="str">
            <v>CUBRESUELOS (H= 0,10M)</v>
          </cell>
          <cell r="D626" t="str">
            <v>m2</v>
          </cell>
          <cell r="E626">
            <v>224.52</v>
          </cell>
          <cell r="F626">
            <v>11.15</v>
          </cell>
          <cell r="G626">
            <v>2503.3980000000001</v>
          </cell>
        </row>
        <row r="627">
          <cell r="B627">
            <v>602</v>
          </cell>
          <cell r="C627" t="str">
            <v>ORNAMENTALES (H= variada)</v>
          </cell>
          <cell r="D627" t="str">
            <v>m2</v>
          </cell>
          <cell r="E627">
            <v>29.8</v>
          </cell>
          <cell r="F627">
            <v>20.41</v>
          </cell>
          <cell r="G627">
            <v>608.21800000000007</v>
          </cell>
        </row>
        <row r="628">
          <cell r="B628">
            <v>603</v>
          </cell>
          <cell r="C628" t="str">
            <v>ESPECIES ARBOREAS (COLORES Y TIPOS VARIOS) h= variada</v>
          </cell>
          <cell r="D628" t="str">
            <v>u</v>
          </cell>
          <cell r="E628">
            <v>57</v>
          </cell>
          <cell r="F628">
            <v>106.21</v>
          </cell>
          <cell r="G628">
            <v>6053.9699999999993</v>
          </cell>
        </row>
        <row r="629">
          <cell r="B629">
            <v>604</v>
          </cell>
          <cell r="C629" t="str">
            <v>C1 SUSTRATO ORGÁNICO (TIERRA VEGETAL 40 POR CIENTO)</v>
          </cell>
          <cell r="D629" t="str">
            <v>m3</v>
          </cell>
          <cell r="E629">
            <v>40.691200000000002</v>
          </cell>
          <cell r="F629">
            <v>31.71</v>
          </cell>
          <cell r="G629">
            <v>1290.3179520000001</v>
          </cell>
        </row>
        <row r="630">
          <cell r="B630">
            <v>605</v>
          </cell>
          <cell r="C630" t="str">
            <v>C2 ARCILLA FINA 40 POR CIENTO</v>
          </cell>
          <cell r="D630" t="str">
            <v>m3</v>
          </cell>
          <cell r="E630">
            <v>40.691200000000002</v>
          </cell>
          <cell r="F630">
            <v>17.63</v>
          </cell>
          <cell r="G630">
            <v>717.38585599999999</v>
          </cell>
        </row>
        <row r="631">
          <cell r="B631">
            <v>606</v>
          </cell>
          <cell r="C631" t="str">
            <v>C3 ARENA 20 POR CIENTO</v>
          </cell>
          <cell r="D631" t="str">
            <v>m3</v>
          </cell>
          <cell r="E631">
            <v>20.345600000000001</v>
          </cell>
          <cell r="F631">
            <v>19.16</v>
          </cell>
          <cell r="G631">
            <v>389.82169600000003</v>
          </cell>
        </row>
        <row r="632">
          <cell r="B632">
            <v>607</v>
          </cell>
          <cell r="C632" t="str">
            <v>PODA DE CUBRESUELOS, MANTENIMIENTO - 3 MESES</v>
          </cell>
          <cell r="D632" t="str">
            <v>m2</v>
          </cell>
          <cell r="E632">
            <v>862.5</v>
          </cell>
          <cell r="F632">
            <v>0.55000000000000004</v>
          </cell>
          <cell r="G632">
            <v>474.37500000000006</v>
          </cell>
        </row>
        <row r="633">
          <cell r="B633">
            <v>608</v>
          </cell>
          <cell r="C633" t="str">
            <v>PODA DE VEGETACIÓN BAJA, MANTENIMIENTO - 3 MESES</v>
          </cell>
          <cell r="D633" t="str">
            <v>m2</v>
          </cell>
          <cell r="E633">
            <v>89.4</v>
          </cell>
          <cell r="F633">
            <v>1.0900000000000001</v>
          </cell>
          <cell r="G633">
            <v>97.446000000000012</v>
          </cell>
        </row>
        <row r="634">
          <cell r="B634">
            <v>609</v>
          </cell>
          <cell r="C634" t="str">
            <v>LIMPIEZA MANUAL DE MALEZAS, MANTENIMIENTO - 3 MESES</v>
          </cell>
          <cell r="D634" t="str">
            <v>m2</v>
          </cell>
          <cell r="E634">
            <v>807.96</v>
          </cell>
          <cell r="F634">
            <v>0.14000000000000001</v>
          </cell>
          <cell r="G634">
            <v>113.11440000000002</v>
          </cell>
        </row>
        <row r="635">
          <cell r="B635">
            <v>610</v>
          </cell>
          <cell r="C635" t="str">
            <v>FUMIGACIÓN CONTROL FITOSANITARIO, MANTENIMIENTO - 3 MESES</v>
          </cell>
          <cell r="D635" t="str">
            <v>m2</v>
          </cell>
          <cell r="E635">
            <v>807.96</v>
          </cell>
          <cell r="F635">
            <v>0.13</v>
          </cell>
          <cell r="G635">
            <v>105.0348</v>
          </cell>
        </row>
        <row r="636">
          <cell r="B636">
            <v>611</v>
          </cell>
          <cell r="C636" t="str">
            <v>FERTILIZACIÓN (FOLIAR Y EDÁFICA), MANTENIMIENTO - 3 MESES</v>
          </cell>
          <cell r="D636" t="str">
            <v>m2</v>
          </cell>
          <cell r="E636">
            <v>807.96</v>
          </cell>
          <cell r="F636">
            <v>0.11</v>
          </cell>
          <cell r="G636">
            <v>88.875600000000006</v>
          </cell>
        </row>
        <row r="637">
          <cell r="B637">
            <v>612</v>
          </cell>
          <cell r="C637" t="str">
            <v>BARRIDO-LIMPIEZA Y DESALOJO, MANTENIMIENTO - 3 MESES</v>
          </cell>
          <cell r="D637" t="str">
            <v>u</v>
          </cell>
          <cell r="E637">
            <v>3</v>
          </cell>
          <cell r="F637">
            <v>490.55</v>
          </cell>
          <cell r="G637">
            <v>1471.65</v>
          </cell>
        </row>
        <row r="638">
          <cell r="B638">
            <v>613</v>
          </cell>
          <cell r="C638" t="str">
            <v>INCORPORACIÓN DE TIERRA PREPARADA, MANTENIMIENTO - 3 MESES</v>
          </cell>
          <cell r="D638" t="str">
            <v>m3</v>
          </cell>
          <cell r="E638">
            <v>34.432000000000002</v>
          </cell>
          <cell r="F638">
            <v>23.57</v>
          </cell>
          <cell r="G638">
            <v>811.56224000000009</v>
          </cell>
        </row>
        <row r="639">
          <cell r="B639" t="str">
            <v>AMBIENTAL Y SEGURIDAD INDUSTRIAL</v>
          </cell>
          <cell r="G639">
            <v>66940.039999999994</v>
          </cell>
        </row>
        <row r="640">
          <cell r="B640">
            <v>614</v>
          </cell>
          <cell r="C640" t="str">
            <v>CASETA DE BODEGA Y GUARDIANIA (TABLA- ZINC)</v>
          </cell>
          <cell r="D640" t="str">
            <v>m2</v>
          </cell>
          <cell r="E640">
            <v>100</v>
          </cell>
          <cell r="F640">
            <v>66.849999999999994</v>
          </cell>
          <cell r="G640">
            <v>6684.9999999999991</v>
          </cell>
        </row>
        <row r="641">
          <cell r="B641">
            <v>615</v>
          </cell>
          <cell r="C641" t="str">
            <v>AFICHES INFORMATIVOS</v>
          </cell>
          <cell r="D641" t="str">
            <v>u</v>
          </cell>
          <cell r="E641">
            <v>250</v>
          </cell>
          <cell r="F641">
            <v>9</v>
          </cell>
          <cell r="G641">
            <v>2250</v>
          </cell>
        </row>
        <row r="642">
          <cell r="B642">
            <v>616</v>
          </cell>
          <cell r="C642" t="str">
            <v>AGUA PARA CONTROL DE POLVO</v>
          </cell>
          <cell r="D642" t="str">
            <v>m3</v>
          </cell>
          <cell r="E642">
            <v>1000</v>
          </cell>
          <cell r="F642">
            <v>2.85</v>
          </cell>
          <cell r="G642">
            <v>2850</v>
          </cell>
        </row>
        <row r="643">
          <cell r="B643">
            <v>617</v>
          </cell>
          <cell r="C643" t="str">
            <v>ÁREA DE ALMACENAMIENTO DE COMBUSTIBLE, INCLUYE CUBIERTA</v>
          </cell>
          <cell r="D643" t="str">
            <v>m2</v>
          </cell>
          <cell r="E643">
            <v>8</v>
          </cell>
          <cell r="F643">
            <v>93.14</v>
          </cell>
          <cell r="G643">
            <v>745.12</v>
          </cell>
        </row>
        <row r="644">
          <cell r="B644">
            <v>618</v>
          </cell>
          <cell r="C644" t="str">
            <v>TACHOS METÁLICOS PARA ALMACENAR DESECHOS</v>
          </cell>
          <cell r="D644" t="str">
            <v>u</v>
          </cell>
          <cell r="E644">
            <v>10</v>
          </cell>
          <cell r="F644">
            <v>64.06</v>
          </cell>
          <cell r="G644">
            <v>640.6</v>
          </cell>
        </row>
        <row r="645">
          <cell r="B645">
            <v>619</v>
          </cell>
          <cell r="C645" t="str">
            <v>BOTIQUÍN DE PRIMEROS AUXILIOS</v>
          </cell>
          <cell r="D645" t="str">
            <v>u</v>
          </cell>
          <cell r="E645">
            <v>2</v>
          </cell>
          <cell r="F645">
            <v>78</v>
          </cell>
          <cell r="G645">
            <v>156</v>
          </cell>
        </row>
        <row r="646">
          <cell r="B646">
            <v>620</v>
          </cell>
          <cell r="C646" t="str">
            <v>CHARLAS DE SOCIALIZACIÓN, CONCIENCIACIÓN Y EDUCACIÓN AMBIENTAL A LA COMUNIDAD</v>
          </cell>
          <cell r="D646" t="str">
            <v>u</v>
          </cell>
          <cell r="E646">
            <v>3</v>
          </cell>
          <cell r="F646">
            <v>602.75</v>
          </cell>
          <cell r="G646">
            <v>1808.25</v>
          </cell>
        </row>
        <row r="647">
          <cell r="B647">
            <v>621</v>
          </cell>
          <cell r="C647" t="str">
            <v>CHARLAS DE CAPACITACIÓN AL PERSONAL (MANEJO AMBIENTAL Y SEGURIDAD INDUSTRIAL)</v>
          </cell>
          <cell r="D647" t="str">
            <v>u</v>
          </cell>
          <cell r="E647">
            <v>8</v>
          </cell>
          <cell r="F647">
            <v>145.19999999999999</v>
          </cell>
          <cell r="G647">
            <v>1161.5999999999999</v>
          </cell>
        </row>
        <row r="648">
          <cell r="B648">
            <v>622</v>
          </cell>
          <cell r="C648" t="str">
            <v>LETREROS INFORMATIVOS DE OBRA 4,00 X 6,00 M</v>
          </cell>
          <cell r="D648" t="str">
            <v>u</v>
          </cell>
          <cell r="E648">
            <v>2</v>
          </cell>
          <cell r="F648">
            <v>2312.6799999999998</v>
          </cell>
          <cell r="G648">
            <v>4625.3599999999997</v>
          </cell>
        </row>
        <row r="649">
          <cell r="B649">
            <v>623</v>
          </cell>
          <cell r="C649" t="str">
            <v>CINTA DE SEÑALIZACIÓN PARA BARRERAS MÓVILES</v>
          </cell>
          <cell r="D649" t="str">
            <v>m</v>
          </cell>
          <cell r="E649">
            <v>1200</v>
          </cell>
          <cell r="F649">
            <v>2.09</v>
          </cell>
          <cell r="G649">
            <v>2508</v>
          </cell>
        </row>
        <row r="650">
          <cell r="B650">
            <v>624</v>
          </cell>
          <cell r="C650" t="str">
            <v>EQUIPO DE PROTECCIÓN BÁSICO</v>
          </cell>
          <cell r="D650" t="str">
            <v>u</v>
          </cell>
          <cell r="E650">
            <v>150</v>
          </cell>
          <cell r="F650">
            <v>82.8</v>
          </cell>
          <cell r="G650">
            <v>12420</v>
          </cell>
        </row>
        <row r="651">
          <cell r="B651">
            <v>625</v>
          </cell>
          <cell r="C651" t="str">
            <v>TRÍPTICOS INFORMATIVOS A4 A COLOR</v>
          </cell>
          <cell r="D651" t="str">
            <v>u</v>
          </cell>
          <cell r="E651">
            <v>400</v>
          </cell>
          <cell r="F651">
            <v>3.46</v>
          </cell>
          <cell r="G651">
            <v>1384</v>
          </cell>
        </row>
        <row r="652">
          <cell r="B652">
            <v>626</v>
          </cell>
          <cell r="C652" t="str">
            <v>SEÑALÉTICA PROVISIONAL DE 0,60 X 0,60 M</v>
          </cell>
          <cell r="D652" t="str">
            <v>u</v>
          </cell>
          <cell r="E652">
            <v>20</v>
          </cell>
          <cell r="F652">
            <v>106.5</v>
          </cell>
          <cell r="G652">
            <v>2130</v>
          </cell>
        </row>
        <row r="653">
          <cell r="B653">
            <v>627</v>
          </cell>
          <cell r="C653" t="str">
            <v>SEÑALÉTICA PROVISIONAL DE 1,20 X 0,80 M</v>
          </cell>
          <cell r="D653" t="str">
            <v>u</v>
          </cell>
          <cell r="E653">
            <v>6</v>
          </cell>
          <cell r="F653">
            <v>284.13</v>
          </cell>
          <cell r="G653">
            <v>1704.78</v>
          </cell>
        </row>
        <row r="654">
          <cell r="B654">
            <v>628</v>
          </cell>
          <cell r="C654" t="str">
            <v>IMPLEMENTACIÓN DE MONITOREO DE MATERIAL PARTICULADO, RUIDO Y GASES DE COMBUSTIÓN</v>
          </cell>
          <cell r="D654" t="str">
            <v>u</v>
          </cell>
          <cell r="E654">
            <v>8</v>
          </cell>
          <cell r="F654">
            <v>960</v>
          </cell>
          <cell r="G654">
            <v>7680</v>
          </cell>
        </row>
        <row r="655">
          <cell r="B655">
            <v>629</v>
          </cell>
          <cell r="C655" t="str">
            <v>LÁMPARA INTERMITENTE LED (INCLUYE ACCESORIOS DE FIJACIÓN/ESTABILIDAD A CANALIZADOR DE TRANSITO)</v>
          </cell>
          <cell r="D655" t="str">
            <v>u</v>
          </cell>
          <cell r="E655">
            <v>6</v>
          </cell>
          <cell r="F655">
            <v>299.14</v>
          </cell>
          <cell r="G655">
            <v>1794.84</v>
          </cell>
        </row>
        <row r="656">
          <cell r="B656">
            <v>630</v>
          </cell>
          <cell r="C656" t="str">
            <v>EXTINTOR DE INCENDIO PORTÁTIL PQS/CO2 DE 10LB</v>
          </cell>
          <cell r="D656" t="str">
            <v>u</v>
          </cell>
          <cell r="E656">
            <v>2</v>
          </cell>
          <cell r="F656">
            <v>120</v>
          </cell>
          <cell r="G656">
            <v>240</v>
          </cell>
        </row>
        <row r="657">
          <cell r="B657">
            <v>631</v>
          </cell>
          <cell r="C657" t="str">
            <v>TAPAS DE MADERA PARA CAJAS DE SERVICIOS</v>
          </cell>
          <cell r="D657" t="str">
            <v>u</v>
          </cell>
          <cell r="E657">
            <v>20</v>
          </cell>
          <cell r="F657">
            <v>14.39</v>
          </cell>
          <cell r="G657">
            <v>287.8</v>
          </cell>
        </row>
        <row r="658">
          <cell r="B658">
            <v>632</v>
          </cell>
          <cell r="C658" t="str">
            <v>CINTA DE SEGURIDAD PLÁSTICA (COLOR + TEXTO)</v>
          </cell>
          <cell r="D658" t="str">
            <v>m</v>
          </cell>
          <cell r="E658">
            <v>2000</v>
          </cell>
          <cell r="F658">
            <v>0.28999999999999998</v>
          </cell>
          <cell r="G658">
            <v>580</v>
          </cell>
        </row>
        <row r="659">
          <cell r="B659">
            <v>633</v>
          </cell>
          <cell r="C659" t="str">
            <v>POSTES CON BASE DE HO + CAÑA</v>
          </cell>
          <cell r="D659" t="str">
            <v>u</v>
          </cell>
          <cell r="E659">
            <v>100</v>
          </cell>
          <cell r="F659">
            <v>8.1999999999999993</v>
          </cell>
          <cell r="G659">
            <v>819.99999999999989</v>
          </cell>
        </row>
        <row r="660">
          <cell r="B660">
            <v>634</v>
          </cell>
          <cell r="C660" t="str">
            <v>DELINEADOR TUBULAR INCLUYE LASTRE: AGUA O ARENA</v>
          </cell>
          <cell r="D660" t="str">
            <v>u</v>
          </cell>
          <cell r="E660">
            <v>100</v>
          </cell>
          <cell r="F660">
            <v>17.53</v>
          </cell>
          <cell r="G660">
            <v>1753</v>
          </cell>
        </row>
        <row r="661">
          <cell r="B661">
            <v>635</v>
          </cell>
          <cell r="C661" t="str">
            <v>CANALIZADOR DE TRÁNSITO (INCLUYE LASTRE: AGUA O ARENA)</v>
          </cell>
          <cell r="D661" t="str">
            <v>u</v>
          </cell>
          <cell r="E661">
            <v>6</v>
          </cell>
          <cell r="F661">
            <v>194.43</v>
          </cell>
          <cell r="G661">
            <v>1166.58</v>
          </cell>
        </row>
        <row r="662">
          <cell r="B662">
            <v>636</v>
          </cell>
          <cell r="C662" t="str">
            <v>MALLA PLÁSTICA (SUMINISTRO E INSTALACIÓN)</v>
          </cell>
          <cell r="D662" t="str">
            <v>m</v>
          </cell>
          <cell r="E662">
            <v>800</v>
          </cell>
          <cell r="F662">
            <v>1.99</v>
          </cell>
          <cell r="G662">
            <v>1592</v>
          </cell>
        </row>
        <row r="663">
          <cell r="B663">
            <v>637</v>
          </cell>
          <cell r="C663" t="str">
            <v>KIT DE ALARMA CONTRAINCENDIO, INCLUYE (PANEL DE CONTROL, ESTACIONES MANUALES, LUCES ESTROBOSCOPICAS, Y CABLEADO)</v>
          </cell>
          <cell r="D663" t="str">
            <v>u</v>
          </cell>
          <cell r="E663">
            <v>1</v>
          </cell>
          <cell r="F663">
            <v>810.89</v>
          </cell>
          <cell r="G663">
            <v>810.89</v>
          </cell>
        </row>
        <row r="664">
          <cell r="B664">
            <v>638</v>
          </cell>
          <cell r="C664" t="str">
            <v>SISTEMA DE REUTILIZACION DE AALL PARA RIEGO</v>
          </cell>
          <cell r="D664" t="str">
            <v>u</v>
          </cell>
          <cell r="E664">
            <v>1</v>
          </cell>
          <cell r="F664">
            <v>9146.2199999999993</v>
          </cell>
          <cell r="G664">
            <v>9146.2199999999993</v>
          </cell>
        </row>
        <row r="665">
          <cell r="B665" t="str">
            <v>TOTAL</v>
          </cell>
          <cell r="G665">
            <v>5184145.329260001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34"/>
  <sheetViews>
    <sheetView tabSelected="1" view="pageBreakPreview" topLeftCell="E183" zoomScale="70" zoomScaleNormal="55" zoomScaleSheetLayoutView="70" workbookViewId="0">
      <selection activeCell="A199" sqref="A199"/>
    </sheetView>
  </sheetViews>
  <sheetFormatPr baseColWidth="10" defaultRowHeight="15" x14ac:dyDescent="0.25"/>
  <cols>
    <col min="1" max="2" width="0" hidden="1" customWidth="1"/>
    <col min="3" max="3" width="12.5703125" customWidth="1"/>
    <col min="4" max="4" width="32.28515625" customWidth="1"/>
    <col min="5" max="5" width="8.28515625" customWidth="1"/>
    <col min="6" max="6" width="13.42578125" customWidth="1"/>
    <col min="7" max="7" width="13.28515625" customWidth="1"/>
    <col min="8" max="8" width="14.7109375" customWidth="1"/>
    <col min="9" max="9" width="15.5703125" customWidth="1"/>
    <col min="10" max="10" width="14.85546875" customWidth="1"/>
    <col min="11" max="11" width="13.5703125" customWidth="1"/>
    <col min="12" max="13" width="2.85546875" customWidth="1"/>
    <col min="14" max="14" width="12.5703125" customWidth="1"/>
    <col min="15" max="15" width="32.28515625" customWidth="1"/>
    <col min="16" max="16" width="8.28515625" customWidth="1"/>
    <col min="17" max="17" width="13.42578125" customWidth="1"/>
    <col min="18" max="18" width="13.28515625" customWidth="1"/>
    <col min="19" max="19" width="14.7109375" customWidth="1"/>
    <col min="20" max="20" width="15.5703125" customWidth="1"/>
    <col min="21" max="21" width="14.85546875" customWidth="1"/>
    <col min="22" max="22" width="13.5703125" customWidth="1"/>
    <col min="23" max="27" width="11.42578125" customWidth="1"/>
  </cols>
  <sheetData>
    <row r="1" spans="1:22" ht="48" customHeight="1" x14ac:dyDescent="0.25">
      <c r="A1">
        <v>2650</v>
      </c>
      <c r="C1" s="1" t="s">
        <v>0</v>
      </c>
      <c r="D1" s="1"/>
      <c r="E1" s="1"/>
      <c r="F1" s="1"/>
      <c r="G1" s="1"/>
      <c r="H1" s="1"/>
      <c r="I1" s="1"/>
      <c r="J1" s="1"/>
      <c r="K1" s="1"/>
      <c r="N1" s="2" t="s">
        <v>0</v>
      </c>
      <c r="O1" s="2"/>
      <c r="P1" s="2"/>
      <c r="Q1" s="2"/>
      <c r="R1" s="2"/>
      <c r="S1" s="2"/>
      <c r="T1" s="2"/>
      <c r="U1" s="2"/>
      <c r="V1" s="2"/>
    </row>
    <row r="2" spans="1:22" ht="16.5" customHeight="1" x14ac:dyDescent="0.25">
      <c r="A2">
        <v>2651</v>
      </c>
      <c r="C2" s="3" t="s">
        <v>1</v>
      </c>
      <c r="D2" s="3"/>
      <c r="E2" s="3"/>
      <c r="F2" s="3"/>
      <c r="G2" s="3"/>
      <c r="H2" s="3"/>
      <c r="I2" s="3"/>
      <c r="J2" s="3"/>
      <c r="K2" s="3"/>
      <c r="N2" s="3" t="s">
        <v>2</v>
      </c>
      <c r="O2" s="3"/>
      <c r="P2" s="3"/>
      <c r="Q2" s="3"/>
      <c r="R2" s="3"/>
      <c r="S2" s="3"/>
      <c r="T2" s="3"/>
      <c r="U2" s="3"/>
      <c r="V2" s="3"/>
    </row>
    <row r="3" spans="1:22" ht="61.5" customHeight="1" x14ac:dyDescent="0.25">
      <c r="A3">
        <v>2652</v>
      </c>
      <c r="C3" s="2" t="s">
        <v>3</v>
      </c>
      <c r="D3" s="2"/>
      <c r="E3" s="2"/>
      <c r="F3" s="2"/>
      <c r="G3" s="2"/>
      <c r="H3" s="2"/>
      <c r="I3" s="2"/>
      <c r="J3" s="2"/>
      <c r="K3" s="2"/>
      <c r="N3" s="2" t="s">
        <v>3</v>
      </c>
      <c r="O3" s="2"/>
      <c r="P3" s="2"/>
      <c r="Q3" s="2"/>
      <c r="R3" s="2"/>
      <c r="S3" s="2"/>
      <c r="T3" s="2"/>
      <c r="U3" s="2"/>
      <c r="V3" s="2"/>
    </row>
    <row r="4" spans="1:22" x14ac:dyDescent="0.25">
      <c r="A4">
        <v>2653</v>
      </c>
      <c r="B4">
        <v>35</v>
      </c>
      <c r="C4" s="4" t="s">
        <v>4</v>
      </c>
      <c r="D4" s="5">
        <v>35</v>
      </c>
      <c r="E4" s="5"/>
      <c r="F4" s="5"/>
      <c r="G4" s="5"/>
      <c r="H4" s="5"/>
      <c r="I4" s="5"/>
      <c r="J4" s="4" t="s">
        <v>5</v>
      </c>
      <c r="K4" t="str">
        <f>VLOOKUP(D4,'[1]PRESUPUESTO JP'!$B$7:$G$665,3,0)</f>
        <v>m2</v>
      </c>
      <c r="N4" s="4" t="s">
        <v>4</v>
      </c>
      <c r="O4" s="5">
        <v>35</v>
      </c>
      <c r="P4" s="5"/>
      <c r="Q4" s="5"/>
      <c r="R4" s="5"/>
      <c r="S4" s="5"/>
      <c r="T4" s="5"/>
      <c r="U4" s="4" t="s">
        <v>5</v>
      </c>
      <c r="V4" t="str">
        <f>+K4</f>
        <v>m2</v>
      </c>
    </row>
    <row r="5" spans="1:22" x14ac:dyDescent="0.25">
      <c r="A5">
        <v>2654</v>
      </c>
      <c r="B5" t="s">
        <v>6</v>
      </c>
      <c r="C5" s="4" t="s">
        <v>7</v>
      </c>
      <c r="D5" s="6" t="s">
        <v>8</v>
      </c>
      <c r="E5" s="6"/>
      <c r="F5" s="6"/>
      <c r="G5" s="6"/>
      <c r="H5" s="6"/>
      <c r="I5" s="6"/>
      <c r="J5" s="6"/>
      <c r="K5" s="6"/>
      <c r="N5" s="4" t="s">
        <v>7</v>
      </c>
      <c r="O5" s="6" t="s">
        <v>8</v>
      </c>
      <c r="P5" s="6"/>
      <c r="Q5" s="6"/>
      <c r="R5" s="6"/>
      <c r="S5" s="6"/>
      <c r="T5" s="6"/>
      <c r="U5" s="6"/>
      <c r="V5" s="6"/>
    </row>
    <row r="6" spans="1:22" x14ac:dyDescent="0.25">
      <c r="A6">
        <v>2655</v>
      </c>
      <c r="C6" s="4"/>
    </row>
    <row r="7" spans="1:22" ht="12.75" customHeight="1" x14ac:dyDescent="0.25">
      <c r="A7">
        <v>2656</v>
      </c>
      <c r="C7" s="4" t="s">
        <v>9</v>
      </c>
      <c r="N7" s="7" t="s">
        <v>9</v>
      </c>
      <c r="O7" s="8"/>
      <c r="P7" s="8"/>
      <c r="Q7" s="8"/>
      <c r="R7" s="8"/>
      <c r="S7" s="8"/>
      <c r="T7" s="8"/>
      <c r="U7" s="9"/>
      <c r="V7" s="9"/>
    </row>
    <row r="8" spans="1:22" ht="30" customHeight="1" x14ac:dyDescent="0.25">
      <c r="A8">
        <v>2657</v>
      </c>
      <c r="C8" s="10" t="s">
        <v>10</v>
      </c>
      <c r="D8" s="11"/>
      <c r="E8" s="12"/>
      <c r="F8" s="13" t="s">
        <v>11</v>
      </c>
      <c r="G8" s="13" t="s">
        <v>12</v>
      </c>
      <c r="H8" s="14" t="s">
        <v>13</v>
      </c>
      <c r="I8" s="13" t="s">
        <v>14</v>
      </c>
      <c r="J8" s="14" t="s">
        <v>15</v>
      </c>
      <c r="K8" s="15" t="s">
        <v>16</v>
      </c>
      <c r="N8" s="16" t="s">
        <v>10</v>
      </c>
      <c r="O8" s="17"/>
      <c r="P8" s="17"/>
      <c r="Q8" s="18"/>
      <c r="R8" s="19" t="s">
        <v>17</v>
      </c>
      <c r="S8" s="19" t="s">
        <v>18</v>
      </c>
      <c r="T8" s="20" t="s">
        <v>19</v>
      </c>
      <c r="U8" s="19" t="s">
        <v>20</v>
      </c>
      <c r="V8" s="21" t="s">
        <v>21</v>
      </c>
    </row>
    <row r="9" spans="1:22" x14ac:dyDescent="0.25">
      <c r="A9">
        <v>2658</v>
      </c>
      <c r="C9" t="s">
        <v>6</v>
      </c>
      <c r="N9" t="s">
        <v>6</v>
      </c>
    </row>
    <row r="10" spans="1:22" ht="0.75" customHeight="1" x14ac:dyDescent="0.25">
      <c r="A10">
        <v>2659</v>
      </c>
    </row>
    <row r="11" spans="1:22" ht="15" customHeight="1" x14ac:dyDescent="0.25">
      <c r="A11">
        <v>2660</v>
      </c>
      <c r="B11" t="s">
        <v>22</v>
      </c>
      <c r="C11" s="22" t="s">
        <v>23</v>
      </c>
      <c r="D11" s="23"/>
      <c r="E11" s="24"/>
      <c r="F11" s="25">
        <v>0.05</v>
      </c>
      <c r="G11" s="26">
        <v>3.5648</v>
      </c>
      <c r="H11" s="26">
        <v>0.17824000000000001</v>
      </c>
      <c r="I11" s="25"/>
      <c r="J11" s="27">
        <f>+H11</f>
        <v>0.17824000000000001</v>
      </c>
      <c r="K11" s="28">
        <f>IF(J11=" "," ",J11/J72)</f>
        <v>8.2705217890014695E-3</v>
      </c>
      <c r="N11" s="29" t="s">
        <v>23</v>
      </c>
      <c r="O11" s="30"/>
      <c r="P11" s="30"/>
      <c r="Q11" s="31"/>
      <c r="R11" s="32">
        <v>8.2705217890014695E-3</v>
      </c>
      <c r="S11" s="33">
        <v>4292100117</v>
      </c>
      <c r="T11" s="33" t="s">
        <v>24</v>
      </c>
      <c r="U11" s="34">
        <v>0</v>
      </c>
      <c r="V11" s="35">
        <f>IF(N11=" "," ",R11*U11)</f>
        <v>0</v>
      </c>
    </row>
    <row r="12" spans="1:22" ht="15" customHeight="1" x14ac:dyDescent="0.25">
      <c r="A12">
        <v>2661</v>
      </c>
      <c r="B12" s="36" t="s">
        <v>25</v>
      </c>
      <c r="C12" s="37" t="s">
        <v>26</v>
      </c>
      <c r="D12" s="38"/>
      <c r="E12" s="39"/>
      <c r="F12" s="40">
        <v>1</v>
      </c>
      <c r="G12" s="41">
        <v>1.3</v>
      </c>
      <c r="H12" s="41">
        <v>1.3</v>
      </c>
      <c r="I12" s="40">
        <v>0.16</v>
      </c>
      <c r="J12" s="42">
        <f t="shared" ref="J12:J17" si="0">IFERROR(I12*H12," ")</f>
        <v>0.20800000000000002</v>
      </c>
      <c r="K12" s="43">
        <f>IF(J12=" "," ",J12/J72)</f>
        <v>9.6514168094272088E-3</v>
      </c>
      <c r="N12" s="44" t="s">
        <v>26</v>
      </c>
      <c r="O12" s="45"/>
      <c r="P12" s="45"/>
      <c r="Q12" s="46"/>
      <c r="R12" s="47">
        <v>9.6514168094272088E-3</v>
      </c>
      <c r="S12" s="48" t="s">
        <v>27</v>
      </c>
      <c r="T12" s="48" t="s">
        <v>24</v>
      </c>
      <c r="U12" s="49">
        <v>0</v>
      </c>
      <c r="V12" s="50">
        <f t="shared" ref="V12:V17" si="1">IF(N12=" "," ",R12*U12)</f>
        <v>0</v>
      </c>
    </row>
    <row r="13" spans="1:22" x14ac:dyDescent="0.25">
      <c r="A13">
        <v>2662</v>
      </c>
      <c r="B13" s="36" t="s">
        <v>28</v>
      </c>
      <c r="C13" s="37" t="s">
        <v>29</v>
      </c>
      <c r="D13" s="38"/>
      <c r="E13" s="39"/>
      <c r="F13" s="40">
        <v>1</v>
      </c>
      <c r="G13" s="41">
        <v>1.5</v>
      </c>
      <c r="H13" s="41">
        <v>1.5</v>
      </c>
      <c r="I13" s="40">
        <v>0.16</v>
      </c>
      <c r="J13" s="42">
        <f t="shared" si="0"/>
        <v>0.24</v>
      </c>
      <c r="K13" s="43">
        <f>IF(J13=" "," ",J13/J72)</f>
        <v>1.1136250164723702E-2</v>
      </c>
      <c r="N13" s="44" t="s">
        <v>29</v>
      </c>
      <c r="O13" s="45"/>
      <c r="P13" s="45"/>
      <c r="Q13" s="46"/>
      <c r="R13" s="47">
        <v>1.1136250164723702E-2</v>
      </c>
      <c r="S13" s="48">
        <v>442160211</v>
      </c>
      <c r="T13" s="48" t="s">
        <v>24</v>
      </c>
      <c r="U13" s="49">
        <v>0</v>
      </c>
      <c r="V13" s="50">
        <f t="shared" si="1"/>
        <v>0</v>
      </c>
    </row>
    <row r="14" spans="1:22" ht="15" customHeight="1" x14ac:dyDescent="0.25">
      <c r="A14">
        <v>2663</v>
      </c>
      <c r="B14" s="36" t="s">
        <v>30</v>
      </c>
      <c r="C14" s="37" t="s">
        <v>31</v>
      </c>
      <c r="D14" s="38"/>
      <c r="E14" s="39"/>
      <c r="F14" s="40">
        <v>1</v>
      </c>
      <c r="G14" s="41">
        <v>2</v>
      </c>
      <c r="H14" s="41">
        <v>2</v>
      </c>
      <c r="I14" s="40">
        <v>0.16</v>
      </c>
      <c r="J14" s="42">
        <f t="shared" si="0"/>
        <v>0.32</v>
      </c>
      <c r="K14" s="43">
        <f>IF(J14=" "," ",J14/J72)</f>
        <v>1.4848333552964936E-2</v>
      </c>
      <c r="N14" s="44" t="s">
        <v>31</v>
      </c>
      <c r="O14" s="45"/>
      <c r="P14" s="45"/>
      <c r="Q14" s="46"/>
      <c r="R14" s="47">
        <v>1.4848333552964936E-2</v>
      </c>
      <c r="S14" s="48">
        <v>444240012</v>
      </c>
      <c r="T14" s="48" t="s">
        <v>32</v>
      </c>
      <c r="U14" s="49">
        <v>0.4</v>
      </c>
      <c r="V14" s="50">
        <f t="shared" si="1"/>
        <v>5.9393334211859748E-3</v>
      </c>
    </row>
    <row r="15" spans="1:22" ht="15" customHeight="1" x14ac:dyDescent="0.25">
      <c r="A15">
        <v>2664</v>
      </c>
      <c r="C15" s="37" t="s">
        <v>6</v>
      </c>
      <c r="D15" s="38"/>
      <c r="E15" s="39"/>
      <c r="F15" s="40"/>
      <c r="G15" s="41" t="s">
        <v>6</v>
      </c>
      <c r="H15" s="41" t="s">
        <v>6</v>
      </c>
      <c r="I15" s="40" t="s">
        <v>6</v>
      </c>
      <c r="J15" s="42" t="str">
        <f t="shared" si="0"/>
        <v xml:space="preserve"> </v>
      </c>
      <c r="K15" s="43" t="str">
        <f>IF(J15=" "," ",J15/J72)</f>
        <v xml:space="preserve"> </v>
      </c>
      <c r="N15" s="44" t="s">
        <v>6</v>
      </c>
      <c r="O15" s="45"/>
      <c r="P15" s="45"/>
      <c r="Q15" s="46"/>
      <c r="R15" s="47" t="s">
        <v>6</v>
      </c>
      <c r="S15" s="48" t="s">
        <v>6</v>
      </c>
      <c r="T15" s="48" t="s">
        <v>6</v>
      </c>
      <c r="U15" s="49" t="s">
        <v>6</v>
      </c>
      <c r="V15" s="50" t="str">
        <f t="shared" si="1"/>
        <v xml:space="preserve"> </v>
      </c>
    </row>
    <row r="16" spans="1:22" ht="15" customHeight="1" x14ac:dyDescent="0.25">
      <c r="A16">
        <v>2665</v>
      </c>
      <c r="C16" s="37" t="s">
        <v>6</v>
      </c>
      <c r="D16" s="38"/>
      <c r="E16" s="39"/>
      <c r="F16" s="40"/>
      <c r="G16" s="41" t="s">
        <v>6</v>
      </c>
      <c r="H16" s="41" t="s">
        <v>6</v>
      </c>
      <c r="I16" s="40" t="s">
        <v>6</v>
      </c>
      <c r="J16" s="42" t="str">
        <f t="shared" si="0"/>
        <v xml:space="preserve"> </v>
      </c>
      <c r="K16" s="43" t="str">
        <f>IF(J16=" "," ",J16/J72)</f>
        <v xml:space="preserve"> </v>
      </c>
      <c r="N16" s="44" t="s">
        <v>6</v>
      </c>
      <c r="O16" s="45"/>
      <c r="P16" s="45"/>
      <c r="Q16" s="46"/>
      <c r="R16" s="47" t="s">
        <v>6</v>
      </c>
      <c r="S16" s="48" t="s">
        <v>6</v>
      </c>
      <c r="T16" s="48" t="s">
        <v>6</v>
      </c>
      <c r="U16" s="49" t="s">
        <v>6</v>
      </c>
      <c r="V16" s="50" t="str">
        <f t="shared" si="1"/>
        <v xml:space="preserve"> </v>
      </c>
    </row>
    <row r="17" spans="1:22" ht="15" customHeight="1" x14ac:dyDescent="0.25">
      <c r="A17">
        <v>2666</v>
      </c>
      <c r="C17" s="51" t="s">
        <v>6</v>
      </c>
      <c r="D17" s="52"/>
      <c r="E17" s="53"/>
      <c r="F17" s="54"/>
      <c r="G17" s="55" t="s">
        <v>6</v>
      </c>
      <c r="H17" s="55" t="s">
        <v>6</v>
      </c>
      <c r="I17" s="54" t="s">
        <v>6</v>
      </c>
      <c r="J17" s="56" t="str">
        <f t="shared" si="0"/>
        <v xml:space="preserve"> </v>
      </c>
      <c r="K17" s="57" t="str">
        <f>IF(J17=" "," ",J17/J72)</f>
        <v xml:space="preserve"> </v>
      </c>
      <c r="N17" s="58" t="s">
        <v>6</v>
      </c>
      <c r="O17" s="59"/>
      <c r="P17" s="59"/>
      <c r="Q17" s="60"/>
      <c r="R17" s="61" t="s">
        <v>6</v>
      </c>
      <c r="S17" s="62" t="s">
        <v>6</v>
      </c>
      <c r="T17" s="62" t="s">
        <v>6</v>
      </c>
      <c r="U17" s="63" t="s">
        <v>6</v>
      </c>
      <c r="V17" s="64" t="str">
        <f t="shared" si="1"/>
        <v xml:space="preserve"> </v>
      </c>
    </row>
    <row r="18" spans="1:22" ht="0.75" customHeight="1" x14ac:dyDescent="0.25">
      <c r="A18">
        <v>2667</v>
      </c>
    </row>
    <row r="19" spans="1:22" x14ac:dyDescent="0.25">
      <c r="A19">
        <v>2668</v>
      </c>
      <c r="C19" s="65" t="s">
        <v>33</v>
      </c>
      <c r="D19" s="66"/>
      <c r="E19" s="66"/>
      <c r="F19" s="66"/>
      <c r="G19" s="66"/>
      <c r="H19" s="66"/>
      <c r="I19" s="66"/>
      <c r="J19" s="67">
        <f>SUM(J11:J18)</f>
        <v>0.94623999999999997</v>
      </c>
      <c r="K19" s="68">
        <f>SUM(K11:K18)</f>
        <v>4.3906522316117316E-2</v>
      </c>
    </row>
    <row r="20" spans="1:22" x14ac:dyDescent="0.25">
      <c r="A20">
        <v>2669</v>
      </c>
    </row>
    <row r="21" spans="1:22" ht="12.75" customHeight="1" x14ac:dyDescent="0.25">
      <c r="A21">
        <v>2670</v>
      </c>
      <c r="C21" t="s">
        <v>34</v>
      </c>
      <c r="N21" s="69" t="s">
        <v>34</v>
      </c>
      <c r="O21" s="70"/>
      <c r="P21" s="70"/>
      <c r="Q21" s="70"/>
      <c r="R21" s="70"/>
      <c r="S21" s="70"/>
      <c r="T21" s="70"/>
      <c r="U21" s="71"/>
      <c r="V21" s="71"/>
    </row>
    <row r="22" spans="1:22" ht="30" customHeight="1" x14ac:dyDescent="0.25">
      <c r="A22">
        <v>2671</v>
      </c>
      <c r="C22" s="72" t="s">
        <v>10</v>
      </c>
      <c r="D22" s="73"/>
      <c r="E22" s="74"/>
      <c r="F22" s="75" t="s">
        <v>11</v>
      </c>
      <c r="G22" s="76" t="s">
        <v>35</v>
      </c>
      <c r="H22" s="76" t="s">
        <v>13</v>
      </c>
      <c r="I22" s="75" t="s">
        <v>14</v>
      </c>
      <c r="J22" s="76" t="s">
        <v>15</v>
      </c>
      <c r="K22" s="77" t="s">
        <v>16</v>
      </c>
      <c r="N22" s="78" t="s">
        <v>10</v>
      </c>
      <c r="O22" s="79"/>
      <c r="P22" s="79"/>
      <c r="Q22" s="80"/>
      <c r="R22" s="81" t="s">
        <v>17</v>
      </c>
      <c r="S22" s="81" t="s">
        <v>18</v>
      </c>
      <c r="T22" s="82" t="s">
        <v>19</v>
      </c>
      <c r="U22" s="81" t="s">
        <v>20</v>
      </c>
      <c r="V22" s="83" t="s">
        <v>21</v>
      </c>
    </row>
    <row r="23" spans="1:22" x14ac:dyDescent="0.25">
      <c r="A23">
        <v>2672</v>
      </c>
      <c r="C23" t="s">
        <v>6</v>
      </c>
      <c r="N23" t="s">
        <v>6</v>
      </c>
    </row>
    <row r="24" spans="1:22" ht="0.75" customHeight="1" x14ac:dyDescent="0.25">
      <c r="A24">
        <v>2673</v>
      </c>
    </row>
    <row r="25" spans="1:22" x14ac:dyDescent="0.25">
      <c r="A25">
        <v>2674</v>
      </c>
      <c r="B25" t="s">
        <v>36</v>
      </c>
      <c r="C25" s="22" t="s">
        <v>37</v>
      </c>
      <c r="D25" s="23"/>
      <c r="E25" s="24"/>
      <c r="F25" s="25">
        <v>1</v>
      </c>
      <c r="G25" s="26">
        <v>4.87</v>
      </c>
      <c r="H25" s="26">
        <v>4.87</v>
      </c>
      <c r="I25" s="40">
        <v>0.16</v>
      </c>
      <c r="J25" s="27">
        <f t="shared" ref="J25:J34" si="2">IFERROR(I25*H25," ")</f>
        <v>0.7792</v>
      </c>
      <c r="K25" s="28">
        <f>IF(J25=" "," ",J25/J72)</f>
        <v>3.6155692201469622E-2</v>
      </c>
      <c r="N25" s="29" t="s">
        <v>37</v>
      </c>
      <c r="O25" s="30"/>
      <c r="P25" s="30"/>
      <c r="Q25" s="31"/>
      <c r="R25" s="32">
        <v>3.6155692201469622E-2</v>
      </c>
      <c r="S25" s="33">
        <v>851230012</v>
      </c>
      <c r="T25" s="33" t="s">
        <v>24</v>
      </c>
      <c r="U25" s="34">
        <v>0</v>
      </c>
      <c r="V25" s="35">
        <f t="shared" ref="V25:V34" si="3">IF(N25=" "," ",R25*U25)</f>
        <v>0</v>
      </c>
    </row>
    <row r="26" spans="1:22" x14ac:dyDescent="0.25">
      <c r="A26">
        <v>2675</v>
      </c>
      <c r="B26" s="36" t="s">
        <v>38</v>
      </c>
      <c r="C26" s="37" t="s">
        <v>39</v>
      </c>
      <c r="D26" s="38"/>
      <c r="E26" s="39"/>
      <c r="F26" s="40">
        <v>1</v>
      </c>
      <c r="G26" s="41">
        <v>4.3899999999999997</v>
      </c>
      <c r="H26" s="41">
        <v>4.3899999999999997</v>
      </c>
      <c r="I26" s="40">
        <v>0.16</v>
      </c>
      <c r="J26" s="42">
        <f t="shared" si="2"/>
        <v>0.70239999999999991</v>
      </c>
      <c r="K26" s="43">
        <f>IF(J26=" "," ",J26/J72)</f>
        <v>3.259209214875803E-2</v>
      </c>
      <c r="N26" s="44" t="s">
        <v>39</v>
      </c>
      <c r="O26" s="45"/>
      <c r="P26" s="45"/>
      <c r="Q26" s="46"/>
      <c r="R26" s="47">
        <v>3.259209214875803E-2</v>
      </c>
      <c r="S26" s="48">
        <v>851230012</v>
      </c>
      <c r="T26" s="48" t="s">
        <v>24</v>
      </c>
      <c r="U26" s="49">
        <v>0</v>
      </c>
      <c r="V26" s="50">
        <f t="shared" si="3"/>
        <v>0</v>
      </c>
    </row>
    <row r="27" spans="1:22" x14ac:dyDescent="0.25">
      <c r="A27">
        <v>2676</v>
      </c>
      <c r="B27" s="36" t="s">
        <v>40</v>
      </c>
      <c r="C27" s="37" t="s">
        <v>41</v>
      </c>
      <c r="D27" s="38"/>
      <c r="E27" s="39"/>
      <c r="F27" s="40">
        <v>3</v>
      </c>
      <c r="G27" s="41">
        <v>4.34</v>
      </c>
      <c r="H27" s="41">
        <v>13.02</v>
      </c>
      <c r="I27" s="40">
        <v>0.16</v>
      </c>
      <c r="J27" s="42">
        <f t="shared" si="2"/>
        <v>2.0832000000000002</v>
      </c>
      <c r="K27" s="43">
        <f>IF(J27=" "," ",J27/J72)</f>
        <v>9.6662651429801738E-2</v>
      </c>
      <c r="N27" s="44" t="s">
        <v>41</v>
      </c>
      <c r="O27" s="45"/>
      <c r="P27" s="45"/>
      <c r="Q27" s="46"/>
      <c r="R27" s="47">
        <v>9.6662651429801738E-2</v>
      </c>
      <c r="S27" s="48">
        <v>851230012</v>
      </c>
      <c r="T27" s="48" t="s">
        <v>24</v>
      </c>
      <c r="U27" s="49">
        <v>0</v>
      </c>
      <c r="V27" s="50">
        <f t="shared" si="3"/>
        <v>0</v>
      </c>
    </row>
    <row r="28" spans="1:22" x14ac:dyDescent="0.25">
      <c r="A28">
        <v>2677</v>
      </c>
      <c r="B28" s="36"/>
      <c r="C28" s="37" t="s">
        <v>6</v>
      </c>
      <c r="D28" s="38"/>
      <c r="E28" s="39"/>
      <c r="F28" s="40"/>
      <c r="G28" s="41" t="s">
        <v>6</v>
      </c>
      <c r="H28" s="41" t="s">
        <v>6</v>
      </c>
      <c r="I28" s="40" t="s">
        <v>6</v>
      </c>
      <c r="J28" s="42" t="str">
        <f t="shared" si="2"/>
        <v xml:space="preserve"> </v>
      </c>
      <c r="K28" s="43" t="str">
        <f>IF(J28=" "," ",J28/J72)</f>
        <v xml:space="preserve"> </v>
      </c>
      <c r="N28" s="44" t="s">
        <v>6</v>
      </c>
      <c r="O28" s="45"/>
      <c r="P28" s="45"/>
      <c r="Q28" s="46"/>
      <c r="R28" s="47" t="s">
        <v>6</v>
      </c>
      <c r="S28" s="48" t="s">
        <v>6</v>
      </c>
      <c r="T28" s="48" t="s">
        <v>6</v>
      </c>
      <c r="U28" s="49" t="s">
        <v>6</v>
      </c>
      <c r="V28" s="50" t="str">
        <f t="shared" si="3"/>
        <v xml:space="preserve"> </v>
      </c>
    </row>
    <row r="29" spans="1:22" x14ac:dyDescent="0.25">
      <c r="A29">
        <v>2678</v>
      </c>
      <c r="B29" s="36"/>
      <c r="C29" s="37" t="s">
        <v>6</v>
      </c>
      <c r="D29" s="38"/>
      <c r="E29" s="39"/>
      <c r="F29" s="40"/>
      <c r="G29" s="41" t="s">
        <v>6</v>
      </c>
      <c r="H29" s="41" t="s">
        <v>6</v>
      </c>
      <c r="I29" s="40" t="s">
        <v>6</v>
      </c>
      <c r="J29" s="42" t="str">
        <f t="shared" si="2"/>
        <v xml:space="preserve"> </v>
      </c>
      <c r="K29" s="43" t="str">
        <f>IF(J29=" "," ",J29/J72)</f>
        <v xml:space="preserve"> </v>
      </c>
      <c r="N29" s="44" t="s">
        <v>6</v>
      </c>
      <c r="O29" s="45"/>
      <c r="P29" s="45"/>
      <c r="Q29" s="46"/>
      <c r="R29" s="47" t="s">
        <v>6</v>
      </c>
      <c r="S29" s="48" t="s">
        <v>6</v>
      </c>
      <c r="T29" s="48" t="s">
        <v>6</v>
      </c>
      <c r="U29" s="49" t="s">
        <v>6</v>
      </c>
      <c r="V29" s="50" t="str">
        <f t="shared" si="3"/>
        <v xml:space="preserve"> </v>
      </c>
    </row>
    <row r="30" spans="1:22" x14ac:dyDescent="0.25">
      <c r="A30">
        <v>2679</v>
      </c>
      <c r="B30" s="36"/>
      <c r="C30" s="37" t="s">
        <v>6</v>
      </c>
      <c r="D30" s="38"/>
      <c r="E30" s="39"/>
      <c r="F30" s="40"/>
      <c r="G30" s="41" t="s">
        <v>6</v>
      </c>
      <c r="H30" s="41" t="s">
        <v>6</v>
      </c>
      <c r="I30" s="40" t="s">
        <v>6</v>
      </c>
      <c r="J30" s="42" t="str">
        <f t="shared" si="2"/>
        <v xml:space="preserve"> </v>
      </c>
      <c r="K30" s="43" t="str">
        <f>IF(J30=" "," ",J30/J72)</f>
        <v xml:space="preserve"> </v>
      </c>
      <c r="N30" s="44" t="s">
        <v>6</v>
      </c>
      <c r="O30" s="45"/>
      <c r="P30" s="45"/>
      <c r="Q30" s="46"/>
      <c r="R30" s="47" t="s">
        <v>6</v>
      </c>
      <c r="S30" s="48" t="s">
        <v>6</v>
      </c>
      <c r="T30" s="48" t="s">
        <v>6</v>
      </c>
      <c r="U30" s="49" t="s">
        <v>6</v>
      </c>
      <c r="V30" s="50" t="str">
        <f t="shared" si="3"/>
        <v xml:space="preserve"> </v>
      </c>
    </row>
    <row r="31" spans="1:22" x14ac:dyDescent="0.25">
      <c r="A31">
        <v>2680</v>
      </c>
      <c r="C31" s="37" t="s">
        <v>6</v>
      </c>
      <c r="D31" s="38"/>
      <c r="E31" s="39"/>
      <c r="F31" s="40"/>
      <c r="G31" s="41" t="s">
        <v>6</v>
      </c>
      <c r="H31" s="41" t="s">
        <v>6</v>
      </c>
      <c r="I31" s="40" t="s">
        <v>6</v>
      </c>
      <c r="J31" s="42" t="str">
        <f t="shared" si="2"/>
        <v xml:space="preserve"> </v>
      </c>
      <c r="K31" s="43" t="str">
        <f>IF(J31=" "," ",J31/J72)</f>
        <v xml:space="preserve"> </v>
      </c>
      <c r="N31" s="44" t="s">
        <v>6</v>
      </c>
      <c r="O31" s="45"/>
      <c r="P31" s="45"/>
      <c r="Q31" s="46"/>
      <c r="R31" s="47" t="s">
        <v>6</v>
      </c>
      <c r="S31" s="48" t="s">
        <v>6</v>
      </c>
      <c r="T31" s="48" t="s">
        <v>6</v>
      </c>
      <c r="U31" s="49" t="s">
        <v>6</v>
      </c>
      <c r="V31" s="50" t="str">
        <f t="shared" si="3"/>
        <v xml:space="preserve"> </v>
      </c>
    </row>
    <row r="32" spans="1:22" x14ac:dyDescent="0.25">
      <c r="A32">
        <v>2681</v>
      </c>
      <c r="C32" s="37" t="s">
        <v>6</v>
      </c>
      <c r="D32" s="38"/>
      <c r="E32" s="39"/>
      <c r="F32" s="40"/>
      <c r="G32" s="41" t="s">
        <v>6</v>
      </c>
      <c r="H32" s="41" t="s">
        <v>6</v>
      </c>
      <c r="I32" s="40" t="s">
        <v>6</v>
      </c>
      <c r="J32" s="42" t="str">
        <f t="shared" si="2"/>
        <v xml:space="preserve"> </v>
      </c>
      <c r="K32" s="43" t="str">
        <f>IF(J32=" "," ",J32/J72)</f>
        <v xml:space="preserve"> </v>
      </c>
      <c r="N32" s="44" t="s">
        <v>6</v>
      </c>
      <c r="O32" s="45"/>
      <c r="P32" s="45"/>
      <c r="Q32" s="46"/>
      <c r="R32" s="47" t="s">
        <v>6</v>
      </c>
      <c r="S32" s="48" t="s">
        <v>6</v>
      </c>
      <c r="T32" s="48" t="s">
        <v>6</v>
      </c>
      <c r="U32" s="49" t="s">
        <v>6</v>
      </c>
      <c r="V32" s="50" t="str">
        <f t="shared" si="3"/>
        <v xml:space="preserve"> </v>
      </c>
    </row>
    <row r="33" spans="1:22" x14ac:dyDescent="0.25">
      <c r="A33">
        <v>2682</v>
      </c>
      <c r="C33" s="37" t="s">
        <v>6</v>
      </c>
      <c r="D33" s="38"/>
      <c r="E33" s="39"/>
      <c r="F33" s="40"/>
      <c r="G33" s="41" t="s">
        <v>6</v>
      </c>
      <c r="H33" s="41" t="s">
        <v>6</v>
      </c>
      <c r="I33" s="40" t="s">
        <v>6</v>
      </c>
      <c r="J33" s="42" t="str">
        <f t="shared" si="2"/>
        <v xml:space="preserve"> </v>
      </c>
      <c r="K33" s="43" t="str">
        <f>IF(J33=" "," ",J33/J72)</f>
        <v xml:space="preserve"> </v>
      </c>
      <c r="N33" s="44" t="s">
        <v>6</v>
      </c>
      <c r="O33" s="45"/>
      <c r="P33" s="45"/>
      <c r="Q33" s="46"/>
      <c r="R33" s="47" t="s">
        <v>6</v>
      </c>
      <c r="S33" s="48" t="s">
        <v>6</v>
      </c>
      <c r="T33" s="48" t="s">
        <v>6</v>
      </c>
      <c r="U33" s="49" t="s">
        <v>6</v>
      </c>
      <c r="V33" s="50" t="str">
        <f t="shared" si="3"/>
        <v xml:space="preserve"> </v>
      </c>
    </row>
    <row r="34" spans="1:22" ht="15" customHeight="1" x14ac:dyDescent="0.25">
      <c r="A34">
        <v>2683</v>
      </c>
      <c r="C34" s="51" t="s">
        <v>6</v>
      </c>
      <c r="D34" s="52"/>
      <c r="E34" s="53"/>
      <c r="F34" s="54"/>
      <c r="G34" s="55" t="s">
        <v>6</v>
      </c>
      <c r="H34" s="55" t="s">
        <v>6</v>
      </c>
      <c r="I34" s="54" t="s">
        <v>6</v>
      </c>
      <c r="J34" s="56" t="str">
        <f t="shared" si="2"/>
        <v xml:space="preserve"> </v>
      </c>
      <c r="K34" s="57" t="str">
        <f>IF(J34=" "," ",J34/J72)</f>
        <v xml:space="preserve"> </v>
      </c>
      <c r="N34" s="58" t="s">
        <v>6</v>
      </c>
      <c r="O34" s="59"/>
      <c r="P34" s="59"/>
      <c r="Q34" s="60"/>
      <c r="R34" s="61" t="s">
        <v>6</v>
      </c>
      <c r="S34" s="62" t="s">
        <v>6</v>
      </c>
      <c r="T34" s="62" t="s">
        <v>6</v>
      </c>
      <c r="U34" s="63" t="s">
        <v>6</v>
      </c>
      <c r="V34" s="64" t="str">
        <f t="shared" si="3"/>
        <v xml:space="preserve"> </v>
      </c>
    </row>
    <row r="35" spans="1:22" ht="0.75" customHeight="1" x14ac:dyDescent="0.25">
      <c r="A35">
        <v>2684</v>
      </c>
    </row>
    <row r="36" spans="1:22" x14ac:dyDescent="0.25">
      <c r="A36">
        <v>2685</v>
      </c>
      <c r="C36" s="65" t="s">
        <v>42</v>
      </c>
      <c r="D36" s="66"/>
      <c r="E36" s="66"/>
      <c r="F36" s="66"/>
      <c r="G36" s="66"/>
      <c r="H36" s="66"/>
      <c r="I36" s="66"/>
      <c r="J36" s="67">
        <f>SUM(J25:J35)</f>
        <v>3.5648</v>
      </c>
      <c r="K36" s="68">
        <f>SUM(K25:K35)</f>
        <v>0.1654104357800294</v>
      </c>
    </row>
    <row r="37" spans="1:22" x14ac:dyDescent="0.25">
      <c r="A37">
        <v>2686</v>
      </c>
    </row>
    <row r="38" spans="1:22" ht="12.75" customHeight="1" x14ac:dyDescent="0.25">
      <c r="A38">
        <v>2687</v>
      </c>
      <c r="C38" t="s">
        <v>43</v>
      </c>
      <c r="N38" s="69" t="s">
        <v>43</v>
      </c>
      <c r="O38" s="70"/>
      <c r="P38" s="70"/>
      <c r="Q38" s="70"/>
      <c r="R38" s="70"/>
      <c r="S38" s="70"/>
      <c r="T38" s="70"/>
      <c r="U38" s="71"/>
      <c r="V38" s="71"/>
    </row>
    <row r="39" spans="1:22" ht="30" customHeight="1" x14ac:dyDescent="0.25">
      <c r="A39">
        <v>2688</v>
      </c>
      <c r="C39" s="84" t="s">
        <v>10</v>
      </c>
      <c r="D39" s="85"/>
      <c r="E39" s="85"/>
      <c r="F39" s="86"/>
      <c r="G39" s="87" t="s">
        <v>44</v>
      </c>
      <c r="H39" s="87" t="s">
        <v>11</v>
      </c>
      <c r="I39" s="88" t="s">
        <v>45</v>
      </c>
      <c r="J39" s="88" t="s">
        <v>15</v>
      </c>
      <c r="K39" s="89" t="s">
        <v>16</v>
      </c>
      <c r="N39" s="78" t="s">
        <v>10</v>
      </c>
      <c r="O39" s="79"/>
      <c r="P39" s="79"/>
      <c r="Q39" s="80"/>
      <c r="R39" s="81" t="s">
        <v>17</v>
      </c>
      <c r="S39" s="81" t="s">
        <v>18</v>
      </c>
      <c r="T39" s="82" t="s">
        <v>19</v>
      </c>
      <c r="U39" s="81" t="s">
        <v>20</v>
      </c>
      <c r="V39" s="83" t="s">
        <v>21</v>
      </c>
    </row>
    <row r="40" spans="1:22" x14ac:dyDescent="0.25">
      <c r="A40">
        <v>2689</v>
      </c>
      <c r="C40" t="s">
        <v>6</v>
      </c>
      <c r="N40" t="s">
        <v>6</v>
      </c>
    </row>
    <row r="41" spans="1:22" ht="0.75" customHeight="1" x14ac:dyDescent="0.25">
      <c r="A41">
        <v>2690</v>
      </c>
    </row>
    <row r="42" spans="1:22" x14ac:dyDescent="0.25">
      <c r="A42">
        <v>2691</v>
      </c>
      <c r="B42" t="s">
        <v>46</v>
      </c>
      <c r="C42" s="90" t="s">
        <v>47</v>
      </c>
      <c r="D42" s="91"/>
      <c r="E42" s="91"/>
      <c r="F42" s="92"/>
      <c r="G42" s="93" t="s">
        <v>48</v>
      </c>
      <c r="H42" s="94">
        <v>1.05</v>
      </c>
      <c r="I42" s="93">
        <v>13.5</v>
      </c>
      <c r="J42" s="95">
        <f>IF(I42=" "," ",H42*I42)</f>
        <v>14.175000000000001</v>
      </c>
      <c r="K42" s="96">
        <f>IF(J42=" "," ",J42/J72)</f>
        <v>0.65773477535399372</v>
      </c>
      <c r="N42" s="29" t="s">
        <v>47</v>
      </c>
      <c r="O42" s="30"/>
      <c r="P42" s="30"/>
      <c r="Q42" s="31"/>
      <c r="R42" s="32">
        <v>0.65773477535399372</v>
      </c>
      <c r="S42" s="33">
        <v>376900011</v>
      </c>
      <c r="T42" s="33" t="s">
        <v>32</v>
      </c>
      <c r="U42" s="34">
        <v>0.4</v>
      </c>
      <c r="V42" s="35">
        <f t="shared" ref="V42:V43" si="4">IF(N42=" "," ",R42*U42)</f>
        <v>0.2630939101415975</v>
      </c>
    </row>
    <row r="43" spans="1:22" x14ac:dyDescent="0.25">
      <c r="A43">
        <v>2692</v>
      </c>
      <c r="B43" t="s">
        <v>49</v>
      </c>
      <c r="C43" s="97" t="s">
        <v>50</v>
      </c>
      <c r="D43" s="98"/>
      <c r="E43" s="98"/>
      <c r="F43" s="99"/>
      <c r="G43" s="100" t="s">
        <v>51</v>
      </c>
      <c r="H43" s="101">
        <v>0.05</v>
      </c>
      <c r="I43" s="100">
        <v>15</v>
      </c>
      <c r="J43" s="102">
        <f t="shared" ref="J43:J61" si="5">IF(I43=" "," ",H43*I43)</f>
        <v>0.75</v>
      </c>
      <c r="K43" s="103">
        <f>IF(J43=" "," ",J43/J72)</f>
        <v>3.4800781764761569E-2</v>
      </c>
      <c r="N43" s="44" t="s">
        <v>50</v>
      </c>
      <c r="O43" s="45"/>
      <c r="P43" s="45"/>
      <c r="Q43" s="46"/>
      <c r="R43" s="47">
        <v>3.4800781764761569E-2</v>
      </c>
      <c r="S43" s="48">
        <v>153100111</v>
      </c>
      <c r="T43" s="48" t="s">
        <v>32</v>
      </c>
      <c r="U43" s="49">
        <v>0.3019</v>
      </c>
      <c r="V43" s="50">
        <f t="shared" si="4"/>
        <v>1.0506356014781518E-2</v>
      </c>
    </row>
    <row r="44" spans="1:22" ht="15" customHeight="1" x14ac:dyDescent="0.25">
      <c r="A44">
        <v>2693</v>
      </c>
      <c r="B44" s="36" t="s">
        <v>52</v>
      </c>
      <c r="C44" s="97" t="s">
        <v>53</v>
      </c>
      <c r="D44" s="98"/>
      <c r="E44" s="98"/>
      <c r="F44" s="99"/>
      <c r="G44" s="100" t="s">
        <v>54</v>
      </c>
      <c r="H44" s="101">
        <v>0.02</v>
      </c>
      <c r="I44" s="100">
        <v>18.91</v>
      </c>
      <c r="J44" s="102">
        <f t="shared" si="5"/>
        <v>0.37820000000000004</v>
      </c>
      <c r="K44" s="103">
        <f>IF(J44=" "," ",J44/J72)</f>
        <v>1.7548874217910435E-2</v>
      </c>
      <c r="N44" s="44" t="s">
        <v>53</v>
      </c>
      <c r="O44" s="45"/>
      <c r="P44" s="45"/>
      <c r="Q44" s="46"/>
      <c r="R44" s="47">
        <v>1.7548874217910435E-2</v>
      </c>
      <c r="S44" s="48">
        <v>354902422</v>
      </c>
      <c r="T44" s="48" t="s">
        <v>32</v>
      </c>
      <c r="U44" s="49">
        <v>0.20180000000000001</v>
      </c>
      <c r="V44" s="50">
        <f>IF(N44=" "," ",R44*U44)</f>
        <v>3.5413628171743258E-3</v>
      </c>
    </row>
    <row r="45" spans="1:22" ht="15" customHeight="1" x14ac:dyDescent="0.25">
      <c r="A45">
        <v>2694</v>
      </c>
      <c r="B45" t="s">
        <v>55</v>
      </c>
      <c r="C45" s="97" t="s">
        <v>56</v>
      </c>
      <c r="D45" s="98"/>
      <c r="E45" s="98"/>
      <c r="F45" s="99"/>
      <c r="G45" s="100" t="s">
        <v>57</v>
      </c>
      <c r="H45" s="101">
        <v>1.9E-2</v>
      </c>
      <c r="I45" s="100">
        <v>26</v>
      </c>
      <c r="J45" s="102">
        <f t="shared" si="5"/>
        <v>0.49399999999999999</v>
      </c>
      <c r="K45" s="103">
        <f>IF(J45=" "," ",J45/J72)</f>
        <v>2.292211492238962E-2</v>
      </c>
      <c r="N45" s="44" t="s">
        <v>56</v>
      </c>
      <c r="O45" s="45"/>
      <c r="P45" s="45"/>
      <c r="Q45" s="46"/>
      <c r="R45" s="47">
        <v>2.292211492238962E-2</v>
      </c>
      <c r="S45" s="48">
        <v>379100011</v>
      </c>
      <c r="T45" s="48" t="s">
        <v>32</v>
      </c>
      <c r="U45" s="49">
        <v>0.4</v>
      </c>
      <c r="V45" s="50">
        <f t="shared" ref="V45:V61" si="6">IF(N45=" "," ",R45*U45)</f>
        <v>9.168845968955848E-3</v>
      </c>
    </row>
    <row r="46" spans="1:22" ht="15" customHeight="1" x14ac:dyDescent="0.25">
      <c r="A46">
        <v>2695</v>
      </c>
      <c r="B46" t="s">
        <v>58</v>
      </c>
      <c r="C46" s="97" t="s">
        <v>59</v>
      </c>
      <c r="D46" s="98"/>
      <c r="E46" s="98"/>
      <c r="F46" s="99"/>
      <c r="G46" s="100" t="s">
        <v>60</v>
      </c>
      <c r="H46" s="101">
        <v>0.1</v>
      </c>
      <c r="I46" s="100">
        <v>1.93</v>
      </c>
      <c r="J46" s="102">
        <f t="shared" si="5"/>
        <v>0.193</v>
      </c>
      <c r="K46" s="103">
        <f>IF(J46=" "," ",J46/J72)</f>
        <v>8.9554011741319779E-3</v>
      </c>
      <c r="N46" s="44" t="s">
        <v>59</v>
      </c>
      <c r="O46" s="45"/>
      <c r="P46" s="45"/>
      <c r="Q46" s="46"/>
      <c r="R46" s="47">
        <v>8.9554011741319779E-3</v>
      </c>
      <c r="S46" s="48">
        <v>429993125</v>
      </c>
      <c r="T46" s="48" t="s">
        <v>32</v>
      </c>
      <c r="U46" s="49">
        <v>0.4</v>
      </c>
      <c r="V46" s="50">
        <f t="shared" si="6"/>
        <v>3.5821604696527915E-3</v>
      </c>
    </row>
    <row r="47" spans="1:22" ht="15" customHeight="1" x14ac:dyDescent="0.25">
      <c r="A47">
        <v>2696</v>
      </c>
      <c r="B47" t="s">
        <v>61</v>
      </c>
      <c r="C47" s="97" t="s">
        <v>62</v>
      </c>
      <c r="D47" s="98"/>
      <c r="E47" s="98"/>
      <c r="F47" s="99"/>
      <c r="G47" s="100" t="s">
        <v>63</v>
      </c>
      <c r="H47" s="101">
        <v>0.1</v>
      </c>
      <c r="I47" s="100">
        <v>4.8</v>
      </c>
      <c r="J47" s="102">
        <f t="shared" si="5"/>
        <v>0.48</v>
      </c>
      <c r="K47" s="103">
        <f>IF(J47=" "," ",J47/J72)</f>
        <v>2.2272500329447404E-2</v>
      </c>
      <c r="N47" s="44" t="s">
        <v>62</v>
      </c>
      <c r="O47" s="45"/>
      <c r="P47" s="45"/>
      <c r="Q47" s="46"/>
      <c r="R47" s="47">
        <v>2.2272500329447404E-2</v>
      </c>
      <c r="S47" s="48">
        <v>4292100117</v>
      </c>
      <c r="T47" s="48" t="s">
        <v>24</v>
      </c>
      <c r="U47" s="49">
        <v>0</v>
      </c>
      <c r="V47" s="50">
        <f t="shared" si="6"/>
        <v>0</v>
      </c>
    </row>
    <row r="48" spans="1:22" ht="15" customHeight="1" x14ac:dyDescent="0.25">
      <c r="A48">
        <v>2697</v>
      </c>
      <c r="B48" t="s">
        <v>64</v>
      </c>
      <c r="C48" s="97" t="s">
        <v>65</v>
      </c>
      <c r="D48" s="98"/>
      <c r="E48" s="98"/>
      <c r="F48" s="99"/>
      <c r="G48" s="100" t="s">
        <v>57</v>
      </c>
      <c r="H48" s="101">
        <v>0.15</v>
      </c>
      <c r="I48" s="100">
        <v>2.6</v>
      </c>
      <c r="J48" s="102">
        <f t="shared" si="5"/>
        <v>0.39</v>
      </c>
      <c r="K48" s="103">
        <f>IF(J48=" "," ",J48/J72)</f>
        <v>1.8096406517676016E-2</v>
      </c>
      <c r="N48" s="44" t="s">
        <v>65</v>
      </c>
      <c r="O48" s="45"/>
      <c r="P48" s="45"/>
      <c r="Q48" s="46"/>
      <c r="R48" s="47">
        <v>1.8096406517676016E-2</v>
      </c>
      <c r="S48" s="48">
        <v>316000311</v>
      </c>
      <c r="T48" s="48" t="s">
        <v>32</v>
      </c>
      <c r="U48" s="49">
        <v>0.29449999999999998</v>
      </c>
      <c r="V48" s="50">
        <f t="shared" si="6"/>
        <v>5.3293917194555864E-3</v>
      </c>
    </row>
    <row r="49" spans="1:22" ht="15" customHeight="1" x14ac:dyDescent="0.25">
      <c r="A49">
        <v>2698</v>
      </c>
      <c r="B49" t="s">
        <v>66</v>
      </c>
      <c r="C49" s="97" t="s">
        <v>67</v>
      </c>
      <c r="D49" s="98"/>
      <c r="E49" s="98"/>
      <c r="F49" s="99"/>
      <c r="G49" s="100" t="s">
        <v>57</v>
      </c>
      <c r="H49" s="101">
        <v>0.01</v>
      </c>
      <c r="I49" s="100">
        <v>18</v>
      </c>
      <c r="J49" s="102">
        <f t="shared" si="5"/>
        <v>0.18</v>
      </c>
      <c r="K49" s="103">
        <f>IF(J49=" "," ",J49/J72)</f>
        <v>8.3521876235427769E-3</v>
      </c>
      <c r="N49" s="44" t="s">
        <v>67</v>
      </c>
      <c r="O49" s="45"/>
      <c r="P49" s="45"/>
      <c r="Q49" s="46"/>
      <c r="R49" s="47">
        <v>8.3521876235427769E-3</v>
      </c>
      <c r="S49" s="48">
        <v>421901045</v>
      </c>
      <c r="T49" s="48" t="s">
        <v>32</v>
      </c>
      <c r="U49" s="49">
        <v>0.4</v>
      </c>
      <c r="V49" s="50">
        <f t="shared" si="6"/>
        <v>3.3408750494171111E-3</v>
      </c>
    </row>
    <row r="50" spans="1:22" ht="15" customHeight="1" x14ac:dyDescent="0.25">
      <c r="A50">
        <v>2699</v>
      </c>
      <c r="C50" s="97" t="s">
        <v>6</v>
      </c>
      <c r="D50" s="98"/>
      <c r="E50" s="98"/>
      <c r="F50" s="99"/>
      <c r="G50" s="100" t="s">
        <v>6</v>
      </c>
      <c r="H50" s="101"/>
      <c r="I50" s="100" t="s">
        <v>6</v>
      </c>
      <c r="J50" s="102" t="str">
        <f t="shared" si="5"/>
        <v xml:space="preserve"> </v>
      </c>
      <c r="K50" s="103" t="str">
        <f>IF(J50=" "," ",J50/J72)</f>
        <v xml:space="preserve"> </v>
      </c>
      <c r="N50" s="44" t="s">
        <v>6</v>
      </c>
      <c r="O50" s="45"/>
      <c r="P50" s="45"/>
      <c r="Q50" s="46"/>
      <c r="R50" s="47" t="s">
        <v>6</v>
      </c>
      <c r="S50" s="48" t="s">
        <v>6</v>
      </c>
      <c r="T50" s="48" t="s">
        <v>6</v>
      </c>
      <c r="U50" s="49" t="s">
        <v>6</v>
      </c>
      <c r="V50" s="50" t="str">
        <f t="shared" si="6"/>
        <v xml:space="preserve"> </v>
      </c>
    </row>
    <row r="51" spans="1:22" ht="15" customHeight="1" x14ac:dyDescent="0.25">
      <c r="A51">
        <v>2700</v>
      </c>
      <c r="C51" s="97" t="s">
        <v>6</v>
      </c>
      <c r="D51" s="98"/>
      <c r="E51" s="98"/>
      <c r="F51" s="99"/>
      <c r="G51" s="100" t="s">
        <v>6</v>
      </c>
      <c r="H51" s="101"/>
      <c r="I51" s="100" t="s">
        <v>6</v>
      </c>
      <c r="J51" s="102" t="str">
        <f t="shared" si="5"/>
        <v xml:space="preserve"> </v>
      </c>
      <c r="K51" s="103" t="str">
        <f>IF(J51=" "," ",J51/J72)</f>
        <v xml:space="preserve"> </v>
      </c>
      <c r="N51" s="44" t="s">
        <v>6</v>
      </c>
      <c r="O51" s="45"/>
      <c r="P51" s="45"/>
      <c r="Q51" s="46"/>
      <c r="R51" s="47" t="s">
        <v>6</v>
      </c>
      <c r="S51" s="48" t="s">
        <v>6</v>
      </c>
      <c r="T51" s="48" t="s">
        <v>6</v>
      </c>
      <c r="U51" s="49" t="s">
        <v>6</v>
      </c>
      <c r="V51" s="50" t="str">
        <f t="shared" si="6"/>
        <v xml:space="preserve"> </v>
      </c>
    </row>
    <row r="52" spans="1:22" ht="15" customHeight="1" x14ac:dyDescent="0.25">
      <c r="A52">
        <v>2701</v>
      </c>
      <c r="C52" s="97" t="s">
        <v>6</v>
      </c>
      <c r="D52" s="98"/>
      <c r="E52" s="98"/>
      <c r="F52" s="99"/>
      <c r="G52" s="100" t="s">
        <v>6</v>
      </c>
      <c r="H52" s="101"/>
      <c r="I52" s="100" t="s">
        <v>6</v>
      </c>
      <c r="J52" s="102" t="str">
        <f t="shared" si="5"/>
        <v xml:space="preserve"> </v>
      </c>
      <c r="K52" s="103" t="str">
        <f>IF(J52=" "," ",J52/J72)</f>
        <v xml:space="preserve"> </v>
      </c>
      <c r="N52" s="44" t="s">
        <v>6</v>
      </c>
      <c r="O52" s="45"/>
      <c r="P52" s="45"/>
      <c r="Q52" s="46"/>
      <c r="R52" s="47" t="s">
        <v>6</v>
      </c>
      <c r="S52" s="48" t="s">
        <v>6</v>
      </c>
      <c r="T52" s="48" t="s">
        <v>6</v>
      </c>
      <c r="U52" s="49" t="s">
        <v>6</v>
      </c>
      <c r="V52" s="50" t="str">
        <f t="shared" si="6"/>
        <v xml:space="preserve"> </v>
      </c>
    </row>
    <row r="53" spans="1:22" ht="15" customHeight="1" x14ac:dyDescent="0.25">
      <c r="A53">
        <v>2702</v>
      </c>
      <c r="C53" s="97" t="s">
        <v>6</v>
      </c>
      <c r="D53" s="98"/>
      <c r="E53" s="98"/>
      <c r="F53" s="99"/>
      <c r="G53" s="100" t="s">
        <v>6</v>
      </c>
      <c r="H53" s="101"/>
      <c r="I53" s="100" t="s">
        <v>6</v>
      </c>
      <c r="J53" s="102" t="str">
        <f t="shared" si="5"/>
        <v xml:space="preserve"> </v>
      </c>
      <c r="K53" s="103" t="str">
        <f>IF(J53=" "," ",J53/J72)</f>
        <v xml:space="preserve"> </v>
      </c>
      <c r="N53" s="44" t="s">
        <v>6</v>
      </c>
      <c r="O53" s="45"/>
      <c r="P53" s="45"/>
      <c r="Q53" s="46"/>
      <c r="R53" s="47" t="s">
        <v>6</v>
      </c>
      <c r="S53" s="48" t="s">
        <v>6</v>
      </c>
      <c r="T53" s="48" t="s">
        <v>6</v>
      </c>
      <c r="U53" s="49" t="s">
        <v>6</v>
      </c>
      <c r="V53" s="50" t="str">
        <f t="shared" si="6"/>
        <v xml:space="preserve"> </v>
      </c>
    </row>
    <row r="54" spans="1:22" ht="15" customHeight="1" x14ac:dyDescent="0.25">
      <c r="A54">
        <v>2703</v>
      </c>
      <c r="C54" s="97" t="s">
        <v>6</v>
      </c>
      <c r="D54" s="98"/>
      <c r="E54" s="98"/>
      <c r="F54" s="99"/>
      <c r="G54" s="100" t="s">
        <v>6</v>
      </c>
      <c r="H54" s="101"/>
      <c r="I54" s="100" t="s">
        <v>6</v>
      </c>
      <c r="J54" s="102" t="str">
        <f t="shared" si="5"/>
        <v xml:space="preserve"> </v>
      </c>
      <c r="K54" s="103" t="str">
        <f>IF(J54=" "," ",J54/J72)</f>
        <v xml:space="preserve"> </v>
      </c>
      <c r="N54" s="44" t="s">
        <v>6</v>
      </c>
      <c r="O54" s="45"/>
      <c r="P54" s="45"/>
      <c r="Q54" s="46"/>
      <c r="R54" s="47" t="s">
        <v>6</v>
      </c>
      <c r="S54" s="48" t="s">
        <v>6</v>
      </c>
      <c r="T54" s="48" t="s">
        <v>6</v>
      </c>
      <c r="U54" s="49" t="s">
        <v>6</v>
      </c>
      <c r="V54" s="50" t="str">
        <f t="shared" si="6"/>
        <v xml:space="preserve"> </v>
      </c>
    </row>
    <row r="55" spans="1:22" ht="15" customHeight="1" x14ac:dyDescent="0.25">
      <c r="A55">
        <v>2704</v>
      </c>
      <c r="C55" s="97" t="s">
        <v>6</v>
      </c>
      <c r="D55" s="98"/>
      <c r="E55" s="98"/>
      <c r="F55" s="99"/>
      <c r="G55" s="100" t="s">
        <v>6</v>
      </c>
      <c r="H55" s="101"/>
      <c r="I55" s="100" t="s">
        <v>6</v>
      </c>
      <c r="J55" s="102" t="str">
        <f t="shared" si="5"/>
        <v xml:space="preserve"> </v>
      </c>
      <c r="K55" s="103" t="str">
        <f>IF(J55=" "," ",J55/J72)</f>
        <v xml:space="preserve"> </v>
      </c>
      <c r="N55" s="44" t="s">
        <v>6</v>
      </c>
      <c r="O55" s="45"/>
      <c r="P55" s="45"/>
      <c r="Q55" s="46"/>
      <c r="R55" s="47" t="s">
        <v>6</v>
      </c>
      <c r="S55" s="48" t="s">
        <v>6</v>
      </c>
      <c r="T55" s="48" t="s">
        <v>6</v>
      </c>
      <c r="U55" s="49" t="s">
        <v>6</v>
      </c>
      <c r="V55" s="50" t="str">
        <f t="shared" si="6"/>
        <v xml:space="preserve"> </v>
      </c>
    </row>
    <row r="56" spans="1:22" ht="15" customHeight="1" x14ac:dyDescent="0.25">
      <c r="A56">
        <v>2705</v>
      </c>
      <c r="C56" s="97" t="s">
        <v>6</v>
      </c>
      <c r="D56" s="98"/>
      <c r="E56" s="98"/>
      <c r="F56" s="99"/>
      <c r="G56" s="100" t="s">
        <v>6</v>
      </c>
      <c r="H56" s="101"/>
      <c r="I56" s="100" t="s">
        <v>6</v>
      </c>
      <c r="J56" s="102" t="str">
        <f t="shared" si="5"/>
        <v xml:space="preserve"> </v>
      </c>
      <c r="K56" s="103" t="str">
        <f>IF(J56=" "," ",J56/J72)</f>
        <v xml:space="preserve"> </v>
      </c>
      <c r="N56" s="44" t="s">
        <v>6</v>
      </c>
      <c r="O56" s="45"/>
      <c r="P56" s="45"/>
      <c r="Q56" s="46"/>
      <c r="R56" s="47" t="s">
        <v>6</v>
      </c>
      <c r="S56" s="48" t="s">
        <v>6</v>
      </c>
      <c r="T56" s="48" t="s">
        <v>6</v>
      </c>
      <c r="U56" s="49" t="s">
        <v>6</v>
      </c>
      <c r="V56" s="50" t="str">
        <f t="shared" si="6"/>
        <v xml:space="preserve"> </v>
      </c>
    </row>
    <row r="57" spans="1:22" ht="15" customHeight="1" x14ac:dyDescent="0.25">
      <c r="A57">
        <v>2706</v>
      </c>
      <c r="C57" s="97" t="s">
        <v>6</v>
      </c>
      <c r="D57" s="98"/>
      <c r="E57" s="98"/>
      <c r="F57" s="99"/>
      <c r="G57" s="100" t="s">
        <v>6</v>
      </c>
      <c r="H57" s="101"/>
      <c r="I57" s="100" t="s">
        <v>6</v>
      </c>
      <c r="J57" s="102" t="str">
        <f t="shared" si="5"/>
        <v xml:space="preserve"> </v>
      </c>
      <c r="K57" s="103" t="str">
        <f>IF(J57=" "," ",J57/J72)</f>
        <v xml:space="preserve"> </v>
      </c>
      <c r="N57" s="44" t="s">
        <v>6</v>
      </c>
      <c r="O57" s="45"/>
      <c r="P57" s="45"/>
      <c r="Q57" s="46"/>
      <c r="R57" s="47" t="s">
        <v>6</v>
      </c>
      <c r="S57" s="48" t="s">
        <v>6</v>
      </c>
      <c r="T57" s="48" t="s">
        <v>6</v>
      </c>
      <c r="U57" s="49" t="s">
        <v>6</v>
      </c>
      <c r="V57" s="50" t="str">
        <f t="shared" si="6"/>
        <v xml:space="preserve"> </v>
      </c>
    </row>
    <row r="58" spans="1:22" x14ac:dyDescent="0.25">
      <c r="A58">
        <v>2707</v>
      </c>
      <c r="C58" s="97" t="s">
        <v>6</v>
      </c>
      <c r="D58" s="98"/>
      <c r="E58" s="98"/>
      <c r="F58" s="99"/>
      <c r="G58" s="100" t="s">
        <v>6</v>
      </c>
      <c r="H58" s="101"/>
      <c r="I58" s="100" t="s">
        <v>6</v>
      </c>
      <c r="J58" s="102" t="str">
        <f t="shared" si="5"/>
        <v xml:space="preserve"> </v>
      </c>
      <c r="K58" s="103" t="str">
        <f>IF(J58=" "," ",J58/J72)</f>
        <v xml:space="preserve"> </v>
      </c>
      <c r="N58" s="44" t="s">
        <v>6</v>
      </c>
      <c r="O58" s="45"/>
      <c r="P58" s="45"/>
      <c r="Q58" s="46"/>
      <c r="R58" s="47" t="s">
        <v>6</v>
      </c>
      <c r="S58" s="48" t="s">
        <v>6</v>
      </c>
      <c r="T58" s="48" t="s">
        <v>6</v>
      </c>
      <c r="U58" s="49" t="s">
        <v>6</v>
      </c>
      <c r="V58" s="50" t="str">
        <f t="shared" si="6"/>
        <v xml:space="preserve"> </v>
      </c>
    </row>
    <row r="59" spans="1:22" ht="15" customHeight="1" x14ac:dyDescent="0.25">
      <c r="A59">
        <v>2708</v>
      </c>
      <c r="C59" s="97" t="s">
        <v>6</v>
      </c>
      <c r="D59" s="98"/>
      <c r="E59" s="98"/>
      <c r="F59" s="99"/>
      <c r="G59" s="100" t="s">
        <v>6</v>
      </c>
      <c r="H59" s="101"/>
      <c r="I59" s="100" t="s">
        <v>6</v>
      </c>
      <c r="J59" s="102" t="str">
        <f t="shared" si="5"/>
        <v xml:space="preserve"> </v>
      </c>
      <c r="K59" s="103" t="str">
        <f>IF(J59=" "," ",J59/J72)</f>
        <v xml:space="preserve"> </v>
      </c>
      <c r="N59" s="44" t="s">
        <v>6</v>
      </c>
      <c r="O59" s="45"/>
      <c r="P59" s="45"/>
      <c r="Q59" s="46"/>
      <c r="R59" s="47" t="s">
        <v>6</v>
      </c>
      <c r="S59" s="48" t="s">
        <v>6</v>
      </c>
      <c r="T59" s="48" t="s">
        <v>6</v>
      </c>
      <c r="U59" s="49" t="s">
        <v>6</v>
      </c>
      <c r="V59" s="50" t="str">
        <f t="shared" si="6"/>
        <v xml:space="preserve"> </v>
      </c>
    </row>
    <row r="60" spans="1:22" ht="15" customHeight="1" x14ac:dyDescent="0.25">
      <c r="A60">
        <v>2709</v>
      </c>
      <c r="C60" s="97" t="s">
        <v>6</v>
      </c>
      <c r="D60" s="98"/>
      <c r="E60" s="98"/>
      <c r="F60" s="99"/>
      <c r="G60" s="100" t="s">
        <v>6</v>
      </c>
      <c r="H60" s="101"/>
      <c r="I60" s="100" t="s">
        <v>6</v>
      </c>
      <c r="J60" s="102" t="str">
        <f t="shared" si="5"/>
        <v xml:space="preserve"> </v>
      </c>
      <c r="K60" s="103" t="str">
        <f>IF(J60=" "," ",J60/J72)</f>
        <v xml:space="preserve"> </v>
      </c>
      <c r="N60" s="44" t="s">
        <v>6</v>
      </c>
      <c r="O60" s="45"/>
      <c r="P60" s="45"/>
      <c r="Q60" s="46"/>
      <c r="R60" s="47" t="s">
        <v>6</v>
      </c>
      <c r="S60" s="48" t="s">
        <v>6</v>
      </c>
      <c r="T60" s="48" t="s">
        <v>6</v>
      </c>
      <c r="U60" s="49" t="s">
        <v>6</v>
      </c>
      <c r="V60" s="50" t="str">
        <f t="shared" si="6"/>
        <v xml:space="preserve"> </v>
      </c>
    </row>
    <row r="61" spans="1:22" ht="15" customHeight="1" x14ac:dyDescent="0.25">
      <c r="A61">
        <v>2710</v>
      </c>
      <c r="C61" s="104" t="s">
        <v>6</v>
      </c>
      <c r="D61" s="105"/>
      <c r="E61" s="105"/>
      <c r="F61" s="106"/>
      <c r="G61" s="107" t="s">
        <v>6</v>
      </c>
      <c r="H61" s="108"/>
      <c r="I61" s="107" t="s">
        <v>6</v>
      </c>
      <c r="J61" s="109" t="str">
        <f t="shared" si="5"/>
        <v xml:space="preserve"> </v>
      </c>
      <c r="K61" s="110" t="str">
        <f>IF(J61=" "," ",J61/J72)</f>
        <v xml:space="preserve"> </v>
      </c>
      <c r="N61" s="58" t="s">
        <v>6</v>
      </c>
      <c r="O61" s="59"/>
      <c r="P61" s="59"/>
      <c r="Q61" s="60"/>
      <c r="R61" s="61" t="s">
        <v>6</v>
      </c>
      <c r="S61" s="62" t="s">
        <v>6</v>
      </c>
      <c r="T61" s="62" t="s">
        <v>6</v>
      </c>
      <c r="U61" s="63" t="s">
        <v>6</v>
      </c>
      <c r="V61" s="64" t="str">
        <f t="shared" si="6"/>
        <v xml:space="preserve"> </v>
      </c>
    </row>
    <row r="62" spans="1:22" ht="0.75" customHeight="1" x14ac:dyDescent="0.25">
      <c r="A62">
        <v>2711</v>
      </c>
      <c r="N62" s="6">
        <v>0</v>
      </c>
      <c r="O62" s="6"/>
      <c r="P62" s="6"/>
      <c r="Q62" s="6"/>
    </row>
    <row r="63" spans="1:22" x14ac:dyDescent="0.25">
      <c r="A63">
        <v>2712</v>
      </c>
      <c r="C63" s="111" t="s">
        <v>68</v>
      </c>
      <c r="D63" s="112"/>
      <c r="E63" s="112"/>
      <c r="F63" s="112"/>
      <c r="G63" s="112"/>
      <c r="H63" s="112"/>
      <c r="I63" s="113"/>
      <c r="J63" s="114">
        <f>SUM(J41:J62)</f>
        <v>17.040199999999999</v>
      </c>
      <c r="K63" s="115">
        <f>SUM(K42:K62)</f>
        <v>0.7906830419038533</v>
      </c>
    </row>
    <row r="64" spans="1:22" x14ac:dyDescent="0.25">
      <c r="A64">
        <v>2713</v>
      </c>
    </row>
    <row r="65" spans="1:22" ht="12.75" customHeight="1" x14ac:dyDescent="0.25">
      <c r="A65">
        <v>2714</v>
      </c>
      <c r="C65" s="116" t="s">
        <v>69</v>
      </c>
      <c r="D65" s="117"/>
      <c r="E65" s="117"/>
      <c r="F65" s="117"/>
      <c r="G65" s="117"/>
      <c r="H65" s="117"/>
      <c r="I65" s="117"/>
      <c r="J65" s="118"/>
      <c r="K65" s="118"/>
      <c r="N65" s="69" t="s">
        <v>69</v>
      </c>
      <c r="O65" s="70"/>
      <c r="P65" s="70"/>
      <c r="Q65" s="70"/>
      <c r="R65" s="70"/>
      <c r="S65" s="70"/>
      <c r="T65" s="70"/>
      <c r="U65" s="71"/>
      <c r="V65" s="71"/>
    </row>
    <row r="66" spans="1:22" ht="30" customHeight="1" x14ac:dyDescent="0.25">
      <c r="A66">
        <v>2715</v>
      </c>
      <c r="C66" s="119" t="s">
        <v>10</v>
      </c>
      <c r="D66" s="120"/>
      <c r="E66" s="120"/>
      <c r="F66" s="121"/>
      <c r="G66" s="122" t="s">
        <v>44</v>
      </c>
      <c r="H66" s="122" t="s">
        <v>11</v>
      </c>
      <c r="I66" s="123" t="s">
        <v>12</v>
      </c>
      <c r="J66" s="123" t="s">
        <v>15</v>
      </c>
      <c r="K66" s="124" t="s">
        <v>16</v>
      </c>
      <c r="N66" s="78" t="s">
        <v>10</v>
      </c>
      <c r="O66" s="79"/>
      <c r="P66" s="79"/>
      <c r="Q66" s="80"/>
      <c r="R66" s="81" t="s">
        <v>17</v>
      </c>
      <c r="S66" s="81" t="s">
        <v>18</v>
      </c>
      <c r="T66" s="82" t="s">
        <v>19</v>
      </c>
      <c r="U66" s="81" t="s">
        <v>20</v>
      </c>
      <c r="V66" s="83" t="s">
        <v>21</v>
      </c>
    </row>
    <row r="67" spans="1:22" x14ac:dyDescent="0.25">
      <c r="A67">
        <v>2716</v>
      </c>
      <c r="C67" s="125" t="s">
        <v>6</v>
      </c>
      <c r="D67" s="125"/>
      <c r="E67" s="125"/>
      <c r="F67" s="125"/>
      <c r="G67" s="125"/>
      <c r="H67" s="125"/>
      <c r="I67" s="125"/>
      <c r="J67" s="125"/>
      <c r="K67" s="125"/>
      <c r="N67" s="126" t="s">
        <v>6</v>
      </c>
      <c r="O67" s="126"/>
      <c r="P67" s="126"/>
      <c r="Q67" s="126"/>
      <c r="R67" s="126"/>
      <c r="S67" s="126"/>
      <c r="T67" s="126"/>
      <c r="U67" s="126"/>
      <c r="V67" s="126"/>
    </row>
    <row r="68" spans="1:22" ht="0.75" customHeight="1" x14ac:dyDescent="0.25">
      <c r="A68">
        <v>2717</v>
      </c>
      <c r="C68" s="127"/>
      <c r="D68" s="127"/>
      <c r="E68" s="127"/>
      <c r="F68" s="127"/>
      <c r="G68" s="127"/>
      <c r="H68" s="127"/>
      <c r="I68" s="127"/>
      <c r="J68" s="127"/>
      <c r="K68" s="127"/>
      <c r="N68" s="128"/>
      <c r="O68" s="128"/>
      <c r="P68" s="128"/>
      <c r="Q68" s="128"/>
      <c r="R68" s="128"/>
      <c r="S68" s="128"/>
      <c r="T68" s="128"/>
      <c r="U68" s="128"/>
      <c r="V68" s="128"/>
    </row>
    <row r="69" spans="1:22" ht="0.75" customHeight="1" x14ac:dyDescent="0.25">
      <c r="A69">
        <v>2718</v>
      </c>
      <c r="C69" s="127"/>
      <c r="D69" s="127"/>
      <c r="E69" s="127"/>
      <c r="F69" s="127"/>
      <c r="G69" s="127"/>
      <c r="H69" s="127"/>
      <c r="I69" s="127"/>
      <c r="J69" s="127"/>
      <c r="K69" s="127"/>
      <c r="N69" s="128"/>
      <c r="O69" s="128"/>
      <c r="P69" s="128"/>
      <c r="Q69" s="128"/>
      <c r="R69" s="128"/>
      <c r="S69" s="128"/>
      <c r="T69" s="128"/>
      <c r="U69" s="128"/>
      <c r="V69" s="128"/>
    </row>
    <row r="70" spans="1:22" x14ac:dyDescent="0.25">
      <c r="A70">
        <v>2719</v>
      </c>
      <c r="C70" s="111" t="s">
        <v>70</v>
      </c>
      <c r="D70" s="112"/>
      <c r="E70" s="112"/>
      <c r="F70" s="112"/>
      <c r="G70" s="112"/>
      <c r="H70" s="112"/>
      <c r="I70" s="113"/>
      <c r="J70" s="129">
        <v>0</v>
      </c>
      <c r="K70" s="130">
        <v>0</v>
      </c>
      <c r="N70" s="131"/>
      <c r="O70" s="131"/>
      <c r="P70" s="131"/>
      <c r="Q70" s="131"/>
      <c r="R70" s="131"/>
      <c r="S70" s="131"/>
      <c r="T70" s="131"/>
      <c r="U70" s="131"/>
      <c r="V70" s="131"/>
    </row>
    <row r="71" spans="1:22" ht="15.75" customHeight="1" x14ac:dyDescent="0.25">
      <c r="A71">
        <v>2720</v>
      </c>
      <c r="C71" s="127"/>
      <c r="D71" s="127"/>
      <c r="E71" s="127"/>
      <c r="F71" s="125"/>
      <c r="G71" s="125"/>
      <c r="H71" s="125"/>
      <c r="I71" s="127"/>
      <c r="J71" s="127"/>
      <c r="K71" s="127"/>
      <c r="N71" s="128"/>
      <c r="O71" s="128"/>
      <c r="P71" s="128"/>
      <c r="Q71" s="128"/>
      <c r="R71" s="128"/>
      <c r="S71" s="128"/>
      <c r="T71" s="128"/>
      <c r="U71" s="128"/>
      <c r="V71" s="128"/>
    </row>
    <row r="72" spans="1:22" ht="12.75" customHeight="1" x14ac:dyDescent="0.25">
      <c r="A72">
        <v>2721</v>
      </c>
      <c r="C72" s="132" t="s">
        <v>71</v>
      </c>
      <c r="D72" s="133"/>
      <c r="E72" s="117"/>
      <c r="F72" s="134" t="s">
        <v>72</v>
      </c>
      <c r="G72" s="135"/>
      <c r="H72" s="135"/>
      <c r="I72" s="136"/>
      <c r="J72" s="129">
        <f>+J70+J63+J36+J19</f>
        <v>21.551239999999996</v>
      </c>
      <c r="K72" s="137">
        <f>+K70+K63+K36+K19</f>
        <v>1</v>
      </c>
      <c r="N72" s="138"/>
      <c r="O72" s="139"/>
      <c r="P72" s="140"/>
      <c r="Q72" s="141"/>
      <c r="R72" s="141"/>
      <c r="S72" s="141"/>
      <c r="T72" s="141"/>
      <c r="U72" s="141"/>
      <c r="V72" s="141"/>
    </row>
    <row r="73" spans="1:22" ht="12.75" customHeight="1" x14ac:dyDescent="0.25">
      <c r="A73">
        <v>2722</v>
      </c>
      <c r="C73" s="142"/>
      <c r="D73" s="143"/>
      <c r="E73" s="117"/>
      <c r="F73" s="144"/>
      <c r="G73" s="144"/>
      <c r="H73" s="145"/>
      <c r="I73" s="117"/>
      <c r="J73" s="117"/>
      <c r="K73" s="118"/>
      <c r="N73" s="146"/>
      <c r="O73" s="147"/>
      <c r="P73" s="140"/>
      <c r="Q73" s="141"/>
      <c r="R73" s="141"/>
      <c r="S73" s="141"/>
      <c r="T73" s="141"/>
      <c r="U73" s="141"/>
      <c r="V73" s="141"/>
    </row>
    <row r="74" spans="1:22" ht="12.75" customHeight="1" x14ac:dyDescent="0.25">
      <c r="A74">
        <v>2723</v>
      </c>
      <c r="C74" s="148"/>
      <c r="D74" s="149"/>
      <c r="E74" s="150"/>
      <c r="F74" s="151" t="s">
        <v>73</v>
      </c>
      <c r="G74" s="152"/>
      <c r="H74" s="152"/>
      <c r="I74" s="152"/>
      <c r="J74" s="153">
        <f>+J72*0.2</f>
        <v>4.3102479999999996</v>
      </c>
      <c r="K74" s="129"/>
      <c r="N74" s="154"/>
      <c r="O74" s="155"/>
      <c r="P74" s="156"/>
      <c r="Q74" s="141"/>
      <c r="R74" s="141"/>
      <c r="S74" s="141"/>
      <c r="T74" s="141"/>
      <c r="U74" s="141"/>
      <c r="V74" s="141"/>
    </row>
    <row r="75" spans="1:22" ht="12.75" customHeight="1" x14ac:dyDescent="0.25">
      <c r="A75">
        <v>2724</v>
      </c>
      <c r="C75" s="142"/>
      <c r="D75" s="143"/>
      <c r="E75" s="117"/>
      <c r="F75" s="117"/>
      <c r="G75" s="117"/>
      <c r="H75" s="118"/>
      <c r="I75" s="117"/>
      <c r="J75" s="117"/>
      <c r="K75" s="118"/>
      <c r="N75" s="146"/>
      <c r="O75" s="147"/>
      <c r="P75" s="140"/>
      <c r="Q75" s="141"/>
      <c r="R75" s="141"/>
      <c r="S75" s="141"/>
      <c r="T75" s="141"/>
      <c r="U75" s="141"/>
      <c r="V75" s="141"/>
    </row>
    <row r="76" spans="1:22" ht="12.75" customHeight="1" x14ac:dyDescent="0.25">
      <c r="A76">
        <v>2725</v>
      </c>
      <c r="C76" s="142"/>
      <c r="D76" s="143"/>
      <c r="E76" s="117"/>
      <c r="F76" s="151" t="s">
        <v>74</v>
      </c>
      <c r="G76" s="152"/>
      <c r="H76" s="152"/>
      <c r="I76" s="136"/>
      <c r="J76" s="157">
        <f>+J72+J74</f>
        <v>25.861487999999994</v>
      </c>
      <c r="K76" s="129"/>
      <c r="N76" s="146"/>
      <c r="O76" s="147"/>
      <c r="P76" s="140"/>
      <c r="Q76" s="141"/>
      <c r="R76" s="141"/>
      <c r="S76" s="141"/>
      <c r="T76" s="141"/>
      <c r="U76" s="141"/>
      <c r="V76" s="141"/>
    </row>
    <row r="77" spans="1:22" ht="12.75" customHeight="1" x14ac:dyDescent="0.25">
      <c r="A77">
        <v>2726</v>
      </c>
      <c r="C77" s="158"/>
      <c r="D77" s="159"/>
      <c r="E77" s="117"/>
      <c r="F77" s="117"/>
      <c r="G77" s="136"/>
      <c r="H77" s="118"/>
      <c r="I77" s="117"/>
      <c r="J77" s="117"/>
      <c r="K77" s="118"/>
      <c r="N77" s="160"/>
      <c r="O77" s="161"/>
      <c r="P77" s="140"/>
      <c r="Q77" s="141"/>
      <c r="R77" s="141"/>
      <c r="S77" s="141"/>
      <c r="T77" s="141"/>
      <c r="U77" s="141"/>
      <c r="V77" s="141"/>
    </row>
    <row r="78" spans="1:22" ht="12.75" customHeight="1" x14ac:dyDescent="0.25">
      <c r="A78">
        <v>2727</v>
      </c>
      <c r="C78" s="162"/>
      <c r="D78" s="163"/>
      <c r="E78" s="117"/>
      <c r="F78" s="151" t="s">
        <v>75</v>
      </c>
      <c r="G78" s="152"/>
      <c r="H78" s="152"/>
      <c r="I78" s="164"/>
      <c r="J78" s="165">
        <f>ROUND(J76,2)</f>
        <v>25.86</v>
      </c>
      <c r="K78" s="165"/>
      <c r="N78" s="166"/>
      <c r="O78" s="167"/>
      <c r="P78" s="140"/>
      <c r="Q78" s="141"/>
      <c r="R78" s="141"/>
      <c r="S78" s="141"/>
      <c r="T78" s="168" t="s">
        <v>76</v>
      </c>
      <c r="U78" s="169"/>
      <c r="V78" s="170">
        <f>SUM(V9:V77)</f>
        <v>0.30450223560222062</v>
      </c>
    </row>
    <row r="79" spans="1:22" ht="48" customHeight="1" x14ac:dyDescent="0.25">
      <c r="A79">
        <v>2728</v>
      </c>
      <c r="C79" s="1" t="s">
        <v>0</v>
      </c>
      <c r="D79" s="1"/>
      <c r="E79" s="1"/>
      <c r="F79" s="1"/>
      <c r="G79" s="1"/>
      <c r="H79" s="1"/>
      <c r="I79" s="1"/>
      <c r="J79" s="1"/>
      <c r="K79" s="1"/>
      <c r="N79" s="2" t="s">
        <v>0</v>
      </c>
      <c r="O79" s="2"/>
      <c r="P79" s="2"/>
      <c r="Q79" s="2"/>
      <c r="R79" s="2"/>
      <c r="S79" s="2"/>
      <c r="T79" s="2"/>
      <c r="U79" s="2"/>
      <c r="V79" s="2"/>
    </row>
    <row r="80" spans="1:22" ht="16.5" customHeight="1" x14ac:dyDescent="0.25">
      <c r="A80">
        <v>2729</v>
      </c>
      <c r="C80" s="3" t="s">
        <v>1</v>
      </c>
      <c r="D80" s="3"/>
      <c r="E80" s="3"/>
      <c r="F80" s="3"/>
      <c r="G80" s="3"/>
      <c r="H80" s="3"/>
      <c r="I80" s="3"/>
      <c r="J80" s="3"/>
      <c r="K80" s="3"/>
      <c r="N80" s="3" t="s">
        <v>2</v>
      </c>
      <c r="O80" s="3"/>
      <c r="P80" s="3"/>
      <c r="Q80" s="3"/>
      <c r="R80" s="3"/>
      <c r="S80" s="3"/>
      <c r="T80" s="3"/>
      <c r="U80" s="3"/>
      <c r="V80" s="3"/>
    </row>
    <row r="81" spans="1:22" ht="61.5" customHeight="1" x14ac:dyDescent="0.25">
      <c r="A81">
        <v>2730</v>
      </c>
      <c r="C81" s="2" t="s">
        <v>3</v>
      </c>
      <c r="D81" s="2"/>
      <c r="E81" s="2"/>
      <c r="F81" s="2"/>
      <c r="G81" s="2"/>
      <c r="H81" s="2"/>
      <c r="I81" s="2"/>
      <c r="J81" s="2"/>
      <c r="K81" s="2"/>
      <c r="N81" s="2" t="s">
        <v>3</v>
      </c>
      <c r="O81" s="2"/>
      <c r="P81" s="2"/>
      <c r="Q81" s="2"/>
      <c r="R81" s="2"/>
      <c r="S81" s="2"/>
      <c r="T81" s="2"/>
      <c r="U81" s="2"/>
      <c r="V81" s="2"/>
    </row>
    <row r="82" spans="1:22" x14ac:dyDescent="0.25">
      <c r="A82">
        <v>2731</v>
      </c>
      <c r="B82">
        <v>36</v>
      </c>
      <c r="C82" s="4" t="s">
        <v>4</v>
      </c>
      <c r="D82" s="5">
        <v>36</v>
      </c>
      <c r="E82" s="5"/>
      <c r="F82" s="5"/>
      <c r="G82" s="5"/>
      <c r="H82" s="5"/>
      <c r="I82" s="5"/>
      <c r="J82" s="4" t="s">
        <v>5</v>
      </c>
      <c r="K82" t="str">
        <f>VLOOKUP(D82,'[1]PRESUPUESTO JP'!$B$7:$G$665,3,0)</f>
        <v>m2</v>
      </c>
      <c r="N82" s="4" t="s">
        <v>4</v>
      </c>
      <c r="O82" s="5">
        <v>36</v>
      </c>
      <c r="P82" s="5"/>
      <c r="Q82" s="5"/>
      <c r="R82" s="5"/>
      <c r="S82" s="5"/>
      <c r="T82" s="5"/>
      <c r="U82" s="4" t="s">
        <v>5</v>
      </c>
      <c r="V82" t="str">
        <f>+K82</f>
        <v>m2</v>
      </c>
    </row>
    <row r="83" spans="1:22" x14ac:dyDescent="0.25">
      <c r="A83">
        <v>2732</v>
      </c>
      <c r="B83" t="s">
        <v>6</v>
      </c>
      <c r="C83" s="4" t="s">
        <v>7</v>
      </c>
      <c r="D83" s="6" t="s">
        <v>77</v>
      </c>
      <c r="E83" s="6"/>
      <c r="F83" s="6"/>
      <c r="G83" s="6"/>
      <c r="H83" s="6"/>
      <c r="I83" s="6"/>
      <c r="J83" s="6"/>
      <c r="K83" s="6"/>
      <c r="N83" s="4" t="s">
        <v>7</v>
      </c>
      <c r="O83" s="6" t="s">
        <v>77</v>
      </c>
      <c r="P83" s="6"/>
      <c r="Q83" s="6"/>
      <c r="R83" s="6"/>
      <c r="S83" s="6"/>
      <c r="T83" s="6"/>
      <c r="U83" s="6"/>
      <c r="V83" s="6"/>
    </row>
    <row r="84" spans="1:22" x14ac:dyDescent="0.25">
      <c r="A84">
        <v>2733</v>
      </c>
      <c r="C84" s="4"/>
    </row>
    <row r="85" spans="1:22" ht="12.75" customHeight="1" x14ac:dyDescent="0.25">
      <c r="A85">
        <v>2734</v>
      </c>
      <c r="C85" s="4" t="s">
        <v>9</v>
      </c>
      <c r="N85" s="7" t="s">
        <v>9</v>
      </c>
      <c r="O85" s="8"/>
      <c r="P85" s="8"/>
      <c r="Q85" s="8"/>
      <c r="R85" s="8"/>
      <c r="S85" s="8"/>
      <c r="T85" s="8"/>
      <c r="U85" s="9"/>
      <c r="V85" s="9"/>
    </row>
    <row r="86" spans="1:22" ht="30" customHeight="1" x14ac:dyDescent="0.25">
      <c r="A86">
        <v>2735</v>
      </c>
      <c r="C86" s="10" t="s">
        <v>10</v>
      </c>
      <c r="D86" s="11"/>
      <c r="E86" s="12"/>
      <c r="F86" s="13" t="s">
        <v>11</v>
      </c>
      <c r="G86" s="13" t="s">
        <v>12</v>
      </c>
      <c r="H86" s="14" t="s">
        <v>13</v>
      </c>
      <c r="I86" s="13" t="s">
        <v>14</v>
      </c>
      <c r="J86" s="14" t="s">
        <v>15</v>
      </c>
      <c r="K86" s="15" t="s">
        <v>16</v>
      </c>
      <c r="N86" s="16" t="s">
        <v>10</v>
      </c>
      <c r="O86" s="17"/>
      <c r="P86" s="17"/>
      <c r="Q86" s="18"/>
      <c r="R86" s="19" t="s">
        <v>17</v>
      </c>
      <c r="S86" s="19" t="s">
        <v>18</v>
      </c>
      <c r="T86" s="20" t="s">
        <v>19</v>
      </c>
      <c r="U86" s="19" t="s">
        <v>20</v>
      </c>
      <c r="V86" s="21" t="s">
        <v>21</v>
      </c>
    </row>
    <row r="87" spans="1:22" x14ac:dyDescent="0.25">
      <c r="A87">
        <v>2736</v>
      </c>
      <c r="C87" t="s">
        <v>6</v>
      </c>
      <c r="N87" t="s">
        <v>6</v>
      </c>
    </row>
    <row r="88" spans="1:22" ht="0.75" customHeight="1" x14ac:dyDescent="0.25">
      <c r="A88">
        <v>2737</v>
      </c>
    </row>
    <row r="89" spans="1:22" ht="15" customHeight="1" x14ac:dyDescent="0.25">
      <c r="A89">
        <v>2738</v>
      </c>
      <c r="B89" t="s">
        <v>22</v>
      </c>
      <c r="C89" s="22" t="s">
        <v>23</v>
      </c>
      <c r="D89" s="23"/>
      <c r="E89" s="24"/>
      <c r="F89" s="25">
        <v>0.05</v>
      </c>
      <c r="G89" s="26">
        <v>5.2717000000000001</v>
      </c>
      <c r="H89" s="26">
        <v>0.26358500000000001</v>
      </c>
      <c r="I89" s="25"/>
      <c r="J89" s="27">
        <f>+H89</f>
        <v>0.26358500000000001</v>
      </c>
      <c r="K89" s="28">
        <f>IF(J89=" "," ",J89/J150)</f>
        <v>6.7964082702762565E-3</v>
      </c>
      <c r="N89" s="29" t="s">
        <v>23</v>
      </c>
      <c r="O89" s="30"/>
      <c r="P89" s="30"/>
      <c r="Q89" s="31"/>
      <c r="R89" s="32">
        <v>6.7964082702762565E-3</v>
      </c>
      <c r="S89" s="33">
        <v>4292100117</v>
      </c>
      <c r="T89" s="33" t="s">
        <v>24</v>
      </c>
      <c r="U89" s="34">
        <v>0</v>
      </c>
      <c r="V89" s="35">
        <f>IF(N89=" "," ",R89*U89)</f>
        <v>0</v>
      </c>
    </row>
    <row r="90" spans="1:22" ht="15" customHeight="1" x14ac:dyDescent="0.25">
      <c r="A90">
        <v>2739</v>
      </c>
      <c r="B90" s="36" t="s">
        <v>25</v>
      </c>
      <c r="C90" s="37" t="s">
        <v>26</v>
      </c>
      <c r="D90" s="38"/>
      <c r="E90" s="39"/>
      <c r="F90" s="40">
        <v>1</v>
      </c>
      <c r="G90" s="41">
        <v>1.3</v>
      </c>
      <c r="H90" s="41">
        <v>1.3</v>
      </c>
      <c r="I90" s="40">
        <v>0.17</v>
      </c>
      <c r="J90" s="42">
        <f t="shared" ref="J90:J95" si="7">IFERROR(I90*H90," ")</f>
        <v>0.22100000000000003</v>
      </c>
      <c r="K90" s="43">
        <f>IF(J90=" "," ",J90/J150)</f>
        <v>5.6983752024244655E-3</v>
      </c>
      <c r="N90" s="44" t="s">
        <v>26</v>
      </c>
      <c r="O90" s="45"/>
      <c r="P90" s="45"/>
      <c r="Q90" s="46"/>
      <c r="R90" s="47">
        <v>5.6983752024244655E-3</v>
      </c>
      <c r="S90" s="48" t="s">
        <v>27</v>
      </c>
      <c r="T90" s="48" t="s">
        <v>24</v>
      </c>
      <c r="U90" s="49">
        <v>0</v>
      </c>
      <c r="V90" s="50">
        <f t="shared" ref="V90:V95" si="8">IF(N90=" "," ",R90*U90)</f>
        <v>0</v>
      </c>
    </row>
    <row r="91" spans="1:22" x14ac:dyDescent="0.25">
      <c r="A91">
        <v>2740</v>
      </c>
      <c r="B91" s="36" t="s">
        <v>28</v>
      </c>
      <c r="C91" s="37" t="s">
        <v>29</v>
      </c>
      <c r="D91" s="38"/>
      <c r="E91" s="39"/>
      <c r="F91" s="40">
        <v>1</v>
      </c>
      <c r="G91" s="41">
        <v>1.5</v>
      </c>
      <c r="H91" s="41">
        <v>1.5</v>
      </c>
      <c r="I91" s="40">
        <v>0.17</v>
      </c>
      <c r="J91" s="42">
        <f t="shared" si="7"/>
        <v>0.255</v>
      </c>
      <c r="K91" s="43">
        <f>IF(J91=" "," ",J91/J150)</f>
        <v>6.5750483104897667E-3</v>
      </c>
      <c r="N91" s="44" t="s">
        <v>29</v>
      </c>
      <c r="O91" s="45"/>
      <c r="P91" s="45"/>
      <c r="Q91" s="46"/>
      <c r="R91" s="47">
        <v>6.5750483104897667E-3</v>
      </c>
      <c r="S91" s="48">
        <v>442160211</v>
      </c>
      <c r="T91" s="48" t="s">
        <v>24</v>
      </c>
      <c r="U91" s="49">
        <v>0</v>
      </c>
      <c r="V91" s="50">
        <f t="shared" si="8"/>
        <v>0</v>
      </c>
    </row>
    <row r="92" spans="1:22" ht="15" customHeight="1" x14ac:dyDescent="0.25">
      <c r="A92">
        <v>2741</v>
      </c>
      <c r="B92" s="36" t="s">
        <v>30</v>
      </c>
      <c r="C92" s="37" t="s">
        <v>31</v>
      </c>
      <c r="D92" s="38"/>
      <c r="E92" s="39"/>
      <c r="F92" s="40">
        <v>1</v>
      </c>
      <c r="G92" s="41">
        <v>2</v>
      </c>
      <c r="H92" s="41">
        <v>2</v>
      </c>
      <c r="I92" s="40">
        <v>0.17</v>
      </c>
      <c r="J92" s="42">
        <f t="shared" si="7"/>
        <v>0.34</v>
      </c>
      <c r="K92" s="43">
        <f>IF(J92=" "," ",J92/J150)</f>
        <v>8.766731080653024E-3</v>
      </c>
      <c r="N92" s="44" t="s">
        <v>31</v>
      </c>
      <c r="O92" s="45"/>
      <c r="P92" s="45"/>
      <c r="Q92" s="46"/>
      <c r="R92" s="47">
        <v>8.766731080653024E-3</v>
      </c>
      <c r="S92" s="48">
        <v>444240012</v>
      </c>
      <c r="T92" s="48" t="s">
        <v>32</v>
      </c>
      <c r="U92" s="49">
        <v>0.4</v>
      </c>
      <c r="V92" s="50">
        <f t="shared" si="8"/>
        <v>3.50669243226121E-3</v>
      </c>
    </row>
    <row r="93" spans="1:22" ht="15" customHeight="1" x14ac:dyDescent="0.25">
      <c r="A93">
        <v>2742</v>
      </c>
      <c r="C93" s="37" t="s">
        <v>6</v>
      </c>
      <c r="D93" s="38"/>
      <c r="E93" s="39"/>
      <c r="F93" s="40"/>
      <c r="G93" s="41" t="s">
        <v>6</v>
      </c>
      <c r="H93" s="41" t="s">
        <v>6</v>
      </c>
      <c r="I93" s="40" t="s">
        <v>6</v>
      </c>
      <c r="J93" s="42" t="str">
        <f t="shared" si="7"/>
        <v xml:space="preserve"> </v>
      </c>
      <c r="K93" s="43" t="str">
        <f>IF(J93=" "," ",J93/J150)</f>
        <v xml:space="preserve"> </v>
      </c>
      <c r="N93" s="44" t="s">
        <v>6</v>
      </c>
      <c r="O93" s="45"/>
      <c r="P93" s="45"/>
      <c r="Q93" s="46"/>
      <c r="R93" s="47" t="s">
        <v>6</v>
      </c>
      <c r="S93" s="48" t="s">
        <v>6</v>
      </c>
      <c r="T93" s="48" t="s">
        <v>6</v>
      </c>
      <c r="U93" s="49" t="s">
        <v>6</v>
      </c>
      <c r="V93" s="50" t="str">
        <f t="shared" si="8"/>
        <v xml:space="preserve"> </v>
      </c>
    </row>
    <row r="94" spans="1:22" ht="15" customHeight="1" x14ac:dyDescent="0.25">
      <c r="A94">
        <v>2743</v>
      </c>
      <c r="C94" s="37" t="s">
        <v>6</v>
      </c>
      <c r="D94" s="38"/>
      <c r="E94" s="39"/>
      <c r="F94" s="40"/>
      <c r="G94" s="41" t="s">
        <v>6</v>
      </c>
      <c r="H94" s="41" t="s">
        <v>6</v>
      </c>
      <c r="I94" s="40" t="s">
        <v>6</v>
      </c>
      <c r="J94" s="42" t="str">
        <f t="shared" si="7"/>
        <v xml:space="preserve"> </v>
      </c>
      <c r="K94" s="43" t="str">
        <f>IF(J94=" "," ",J94/J150)</f>
        <v xml:space="preserve"> </v>
      </c>
      <c r="N94" s="44" t="s">
        <v>6</v>
      </c>
      <c r="O94" s="45"/>
      <c r="P94" s="45"/>
      <c r="Q94" s="46"/>
      <c r="R94" s="47" t="s">
        <v>6</v>
      </c>
      <c r="S94" s="48" t="s">
        <v>6</v>
      </c>
      <c r="T94" s="48" t="s">
        <v>6</v>
      </c>
      <c r="U94" s="49" t="s">
        <v>6</v>
      </c>
      <c r="V94" s="50" t="str">
        <f t="shared" si="8"/>
        <v xml:space="preserve"> </v>
      </c>
    </row>
    <row r="95" spans="1:22" ht="15" customHeight="1" x14ac:dyDescent="0.25">
      <c r="A95">
        <v>2744</v>
      </c>
      <c r="C95" s="51" t="s">
        <v>6</v>
      </c>
      <c r="D95" s="52"/>
      <c r="E95" s="53"/>
      <c r="F95" s="54"/>
      <c r="G95" s="55" t="s">
        <v>6</v>
      </c>
      <c r="H95" s="55" t="s">
        <v>6</v>
      </c>
      <c r="I95" s="54" t="s">
        <v>6</v>
      </c>
      <c r="J95" s="56" t="str">
        <f t="shared" si="7"/>
        <v xml:space="preserve"> </v>
      </c>
      <c r="K95" s="57" t="str">
        <f>IF(J95=" "," ",J95/J150)</f>
        <v xml:space="preserve"> </v>
      </c>
      <c r="N95" s="58" t="s">
        <v>6</v>
      </c>
      <c r="O95" s="59"/>
      <c r="P95" s="59"/>
      <c r="Q95" s="60"/>
      <c r="R95" s="61" t="s">
        <v>6</v>
      </c>
      <c r="S95" s="62" t="s">
        <v>6</v>
      </c>
      <c r="T95" s="62" t="s">
        <v>6</v>
      </c>
      <c r="U95" s="63" t="s">
        <v>6</v>
      </c>
      <c r="V95" s="64" t="str">
        <f t="shared" si="8"/>
        <v xml:space="preserve"> </v>
      </c>
    </row>
    <row r="96" spans="1:22" ht="0.75" customHeight="1" x14ac:dyDescent="0.25">
      <c r="A96">
        <v>2745</v>
      </c>
    </row>
    <row r="97" spans="1:22" x14ac:dyDescent="0.25">
      <c r="A97">
        <v>2746</v>
      </c>
      <c r="C97" s="65" t="s">
        <v>33</v>
      </c>
      <c r="D97" s="66"/>
      <c r="E97" s="66"/>
      <c r="F97" s="66"/>
      <c r="G97" s="66"/>
      <c r="H97" s="66"/>
      <c r="I97" s="66"/>
      <c r="J97" s="67">
        <f>SUM(J89:J96)</f>
        <v>1.079585</v>
      </c>
      <c r="K97" s="68">
        <f>SUM(K89:K96)</f>
        <v>2.7836562863843513E-2</v>
      </c>
    </row>
    <row r="98" spans="1:22" x14ac:dyDescent="0.25">
      <c r="A98">
        <v>2747</v>
      </c>
    </row>
    <row r="99" spans="1:22" ht="12.75" customHeight="1" x14ac:dyDescent="0.25">
      <c r="A99">
        <v>2748</v>
      </c>
      <c r="C99" t="s">
        <v>34</v>
      </c>
      <c r="N99" s="69" t="s">
        <v>34</v>
      </c>
      <c r="O99" s="70"/>
      <c r="P99" s="70"/>
      <c r="Q99" s="70"/>
      <c r="R99" s="70"/>
      <c r="S99" s="70"/>
      <c r="T99" s="70"/>
      <c r="U99" s="71"/>
      <c r="V99" s="71"/>
    </row>
    <row r="100" spans="1:22" ht="30" customHeight="1" x14ac:dyDescent="0.25">
      <c r="A100">
        <v>2749</v>
      </c>
      <c r="C100" s="72" t="s">
        <v>10</v>
      </c>
      <c r="D100" s="73"/>
      <c r="E100" s="74"/>
      <c r="F100" s="75" t="s">
        <v>11</v>
      </c>
      <c r="G100" s="76" t="s">
        <v>35</v>
      </c>
      <c r="H100" s="76" t="s">
        <v>13</v>
      </c>
      <c r="I100" s="75" t="s">
        <v>14</v>
      </c>
      <c r="J100" s="76" t="s">
        <v>15</v>
      </c>
      <c r="K100" s="77" t="s">
        <v>16</v>
      </c>
      <c r="N100" s="78" t="s">
        <v>10</v>
      </c>
      <c r="O100" s="79"/>
      <c r="P100" s="79"/>
      <c r="Q100" s="80"/>
      <c r="R100" s="81" t="s">
        <v>17</v>
      </c>
      <c r="S100" s="81" t="s">
        <v>18</v>
      </c>
      <c r="T100" s="82" t="s">
        <v>19</v>
      </c>
      <c r="U100" s="81" t="s">
        <v>20</v>
      </c>
      <c r="V100" s="83" t="s">
        <v>21</v>
      </c>
    </row>
    <row r="101" spans="1:22" x14ac:dyDescent="0.25">
      <c r="A101">
        <v>2750</v>
      </c>
      <c r="C101" t="s">
        <v>6</v>
      </c>
      <c r="N101" t="s">
        <v>6</v>
      </c>
    </row>
    <row r="102" spans="1:22" ht="0.75" customHeight="1" x14ac:dyDescent="0.25">
      <c r="A102">
        <v>2751</v>
      </c>
    </row>
    <row r="103" spans="1:22" x14ac:dyDescent="0.25">
      <c r="A103">
        <v>2752</v>
      </c>
      <c r="B103" t="s">
        <v>36</v>
      </c>
      <c r="C103" s="22" t="s">
        <v>37</v>
      </c>
      <c r="D103" s="23"/>
      <c r="E103" s="24"/>
      <c r="F103" s="25">
        <v>1</v>
      </c>
      <c r="G103" s="26">
        <v>4.87</v>
      </c>
      <c r="H103" s="26">
        <v>4.87</v>
      </c>
      <c r="I103" s="40">
        <v>0.17</v>
      </c>
      <c r="J103" s="27">
        <f t="shared" ref="J103:J112" si="9">IFERROR(I103*H103," ")</f>
        <v>0.82790000000000008</v>
      </c>
      <c r="K103" s="28">
        <f>IF(J103=" "," ",J103/J150)</f>
        <v>2.1346990181390111E-2</v>
      </c>
      <c r="N103" s="29" t="s">
        <v>37</v>
      </c>
      <c r="O103" s="30"/>
      <c r="P103" s="30"/>
      <c r="Q103" s="31"/>
      <c r="R103" s="32">
        <v>2.1346990181390111E-2</v>
      </c>
      <c r="S103" s="33">
        <v>851230012</v>
      </c>
      <c r="T103" s="33" t="s">
        <v>24</v>
      </c>
      <c r="U103" s="34">
        <v>0</v>
      </c>
      <c r="V103" s="35">
        <f t="shared" ref="V103:V112" si="10">IF(N103=" "," ",R103*U103)</f>
        <v>0</v>
      </c>
    </row>
    <row r="104" spans="1:22" x14ac:dyDescent="0.25">
      <c r="A104">
        <v>2753</v>
      </c>
      <c r="B104" s="36" t="s">
        <v>38</v>
      </c>
      <c r="C104" s="37" t="s">
        <v>39</v>
      </c>
      <c r="D104" s="38"/>
      <c r="E104" s="39"/>
      <c r="F104" s="40">
        <v>2</v>
      </c>
      <c r="G104" s="41">
        <v>4.3899999999999997</v>
      </c>
      <c r="H104" s="41">
        <v>8.7799999999999994</v>
      </c>
      <c r="I104" s="40">
        <v>0.17</v>
      </c>
      <c r="J104" s="42">
        <f t="shared" si="9"/>
        <v>1.4925999999999999</v>
      </c>
      <c r="K104" s="43">
        <f>IF(J104=" "," ",J104/J150)</f>
        <v>3.8485949444066768E-2</v>
      </c>
      <c r="N104" s="44" t="s">
        <v>39</v>
      </c>
      <c r="O104" s="45"/>
      <c r="P104" s="45"/>
      <c r="Q104" s="46"/>
      <c r="R104" s="47">
        <v>3.8485949444066768E-2</v>
      </c>
      <c r="S104" s="48">
        <v>851230012</v>
      </c>
      <c r="T104" s="48" t="s">
        <v>24</v>
      </c>
      <c r="U104" s="49">
        <v>0</v>
      </c>
      <c r="V104" s="50">
        <f t="shared" si="10"/>
        <v>0</v>
      </c>
    </row>
    <row r="105" spans="1:22" x14ac:dyDescent="0.25">
      <c r="A105">
        <v>2754</v>
      </c>
      <c r="B105" s="36" t="s">
        <v>40</v>
      </c>
      <c r="C105" s="37" t="s">
        <v>41</v>
      </c>
      <c r="D105" s="38"/>
      <c r="E105" s="39"/>
      <c r="F105" s="40">
        <v>4</v>
      </c>
      <c r="G105" s="41">
        <v>4.34</v>
      </c>
      <c r="H105" s="41">
        <v>17.36</v>
      </c>
      <c r="I105" s="40">
        <v>0.17</v>
      </c>
      <c r="J105" s="42">
        <f t="shared" si="9"/>
        <v>2.9512</v>
      </c>
      <c r="K105" s="43">
        <f>IF(J105=" "," ",J105/J150)</f>
        <v>7.6095225780068235E-2</v>
      </c>
      <c r="N105" s="44" t="s">
        <v>41</v>
      </c>
      <c r="O105" s="45"/>
      <c r="P105" s="45"/>
      <c r="Q105" s="46"/>
      <c r="R105" s="47">
        <v>7.6095225780068235E-2</v>
      </c>
      <c r="S105" s="48">
        <v>851230012</v>
      </c>
      <c r="T105" s="48" t="s">
        <v>24</v>
      </c>
      <c r="U105" s="49">
        <v>0</v>
      </c>
      <c r="V105" s="50">
        <f t="shared" si="10"/>
        <v>0</v>
      </c>
    </row>
    <row r="106" spans="1:22" x14ac:dyDescent="0.25">
      <c r="A106">
        <v>2755</v>
      </c>
      <c r="B106" s="36"/>
      <c r="C106" s="37" t="s">
        <v>6</v>
      </c>
      <c r="D106" s="38"/>
      <c r="E106" s="39"/>
      <c r="F106" s="40"/>
      <c r="G106" s="41" t="s">
        <v>6</v>
      </c>
      <c r="H106" s="41" t="s">
        <v>6</v>
      </c>
      <c r="I106" s="40" t="s">
        <v>6</v>
      </c>
      <c r="J106" s="42" t="str">
        <f t="shared" si="9"/>
        <v xml:space="preserve"> </v>
      </c>
      <c r="K106" s="43" t="str">
        <f>IF(J106=" "," ",J106/J150)</f>
        <v xml:space="preserve"> </v>
      </c>
      <c r="N106" s="44" t="s">
        <v>6</v>
      </c>
      <c r="O106" s="45"/>
      <c r="P106" s="45"/>
      <c r="Q106" s="46"/>
      <c r="R106" s="47" t="s">
        <v>6</v>
      </c>
      <c r="S106" s="48" t="s">
        <v>6</v>
      </c>
      <c r="T106" s="48" t="s">
        <v>6</v>
      </c>
      <c r="U106" s="49" t="s">
        <v>6</v>
      </c>
      <c r="V106" s="50" t="str">
        <f t="shared" si="10"/>
        <v xml:space="preserve"> </v>
      </c>
    </row>
    <row r="107" spans="1:22" x14ac:dyDescent="0.25">
      <c r="A107">
        <v>2756</v>
      </c>
      <c r="B107" s="36"/>
      <c r="C107" s="37" t="s">
        <v>6</v>
      </c>
      <c r="D107" s="38"/>
      <c r="E107" s="39"/>
      <c r="F107" s="40"/>
      <c r="G107" s="41" t="s">
        <v>6</v>
      </c>
      <c r="H107" s="41" t="s">
        <v>6</v>
      </c>
      <c r="I107" s="40" t="s">
        <v>6</v>
      </c>
      <c r="J107" s="42" t="str">
        <f t="shared" si="9"/>
        <v xml:space="preserve"> </v>
      </c>
      <c r="K107" s="43" t="str">
        <f>IF(J107=" "," ",J107/J150)</f>
        <v xml:space="preserve"> </v>
      </c>
      <c r="N107" s="44" t="s">
        <v>6</v>
      </c>
      <c r="O107" s="45"/>
      <c r="P107" s="45"/>
      <c r="Q107" s="46"/>
      <c r="R107" s="47" t="s">
        <v>6</v>
      </c>
      <c r="S107" s="48" t="s">
        <v>6</v>
      </c>
      <c r="T107" s="48" t="s">
        <v>6</v>
      </c>
      <c r="U107" s="49" t="s">
        <v>6</v>
      </c>
      <c r="V107" s="50" t="str">
        <f t="shared" si="10"/>
        <v xml:space="preserve"> </v>
      </c>
    </row>
    <row r="108" spans="1:22" x14ac:dyDescent="0.25">
      <c r="A108">
        <v>2757</v>
      </c>
      <c r="B108" s="36"/>
      <c r="C108" s="37" t="s">
        <v>6</v>
      </c>
      <c r="D108" s="38"/>
      <c r="E108" s="39"/>
      <c r="F108" s="40"/>
      <c r="G108" s="41" t="s">
        <v>6</v>
      </c>
      <c r="H108" s="41" t="s">
        <v>6</v>
      </c>
      <c r="I108" s="40" t="s">
        <v>6</v>
      </c>
      <c r="J108" s="42" t="str">
        <f t="shared" si="9"/>
        <v xml:space="preserve"> </v>
      </c>
      <c r="K108" s="43" t="str">
        <f>IF(J108=" "," ",J108/J150)</f>
        <v xml:space="preserve"> </v>
      </c>
      <c r="N108" s="44" t="s">
        <v>6</v>
      </c>
      <c r="O108" s="45"/>
      <c r="P108" s="45"/>
      <c r="Q108" s="46"/>
      <c r="R108" s="47" t="s">
        <v>6</v>
      </c>
      <c r="S108" s="48" t="s">
        <v>6</v>
      </c>
      <c r="T108" s="48" t="s">
        <v>6</v>
      </c>
      <c r="U108" s="49" t="s">
        <v>6</v>
      </c>
      <c r="V108" s="50" t="str">
        <f t="shared" si="10"/>
        <v xml:space="preserve"> </v>
      </c>
    </row>
    <row r="109" spans="1:22" x14ac:dyDescent="0.25">
      <c r="A109">
        <v>2758</v>
      </c>
      <c r="C109" s="37" t="s">
        <v>6</v>
      </c>
      <c r="D109" s="38"/>
      <c r="E109" s="39"/>
      <c r="F109" s="40"/>
      <c r="G109" s="41" t="s">
        <v>6</v>
      </c>
      <c r="H109" s="41" t="s">
        <v>6</v>
      </c>
      <c r="I109" s="40" t="s">
        <v>6</v>
      </c>
      <c r="J109" s="42" t="str">
        <f t="shared" si="9"/>
        <v xml:space="preserve"> </v>
      </c>
      <c r="K109" s="43" t="str">
        <f>IF(J109=" "," ",J109/J150)</f>
        <v xml:space="preserve"> </v>
      </c>
      <c r="N109" s="44" t="s">
        <v>6</v>
      </c>
      <c r="O109" s="45"/>
      <c r="P109" s="45"/>
      <c r="Q109" s="46"/>
      <c r="R109" s="47" t="s">
        <v>6</v>
      </c>
      <c r="S109" s="48" t="s">
        <v>6</v>
      </c>
      <c r="T109" s="48" t="s">
        <v>6</v>
      </c>
      <c r="U109" s="49" t="s">
        <v>6</v>
      </c>
      <c r="V109" s="50" t="str">
        <f t="shared" si="10"/>
        <v xml:space="preserve"> </v>
      </c>
    </row>
    <row r="110" spans="1:22" x14ac:dyDescent="0.25">
      <c r="A110">
        <v>2759</v>
      </c>
      <c r="C110" s="37" t="s">
        <v>6</v>
      </c>
      <c r="D110" s="38"/>
      <c r="E110" s="39"/>
      <c r="F110" s="40"/>
      <c r="G110" s="41" t="s">
        <v>6</v>
      </c>
      <c r="H110" s="41" t="s">
        <v>6</v>
      </c>
      <c r="I110" s="40" t="s">
        <v>6</v>
      </c>
      <c r="J110" s="42" t="str">
        <f t="shared" si="9"/>
        <v xml:space="preserve"> </v>
      </c>
      <c r="K110" s="43" t="str">
        <f>IF(J110=" "," ",J110/J150)</f>
        <v xml:space="preserve"> </v>
      </c>
      <c r="N110" s="44" t="s">
        <v>6</v>
      </c>
      <c r="O110" s="45"/>
      <c r="P110" s="45"/>
      <c r="Q110" s="46"/>
      <c r="R110" s="47" t="s">
        <v>6</v>
      </c>
      <c r="S110" s="48" t="s">
        <v>6</v>
      </c>
      <c r="T110" s="48" t="s">
        <v>6</v>
      </c>
      <c r="U110" s="49" t="s">
        <v>6</v>
      </c>
      <c r="V110" s="50" t="str">
        <f t="shared" si="10"/>
        <v xml:space="preserve"> </v>
      </c>
    </row>
    <row r="111" spans="1:22" x14ac:dyDescent="0.25">
      <c r="A111">
        <v>2760</v>
      </c>
      <c r="C111" s="37" t="s">
        <v>6</v>
      </c>
      <c r="D111" s="38"/>
      <c r="E111" s="39"/>
      <c r="F111" s="40"/>
      <c r="G111" s="41" t="s">
        <v>6</v>
      </c>
      <c r="H111" s="41" t="s">
        <v>6</v>
      </c>
      <c r="I111" s="40" t="s">
        <v>6</v>
      </c>
      <c r="J111" s="42" t="str">
        <f t="shared" si="9"/>
        <v xml:space="preserve"> </v>
      </c>
      <c r="K111" s="43" t="str">
        <f>IF(J111=" "," ",J111/J150)</f>
        <v xml:space="preserve"> </v>
      </c>
      <c r="N111" s="44" t="s">
        <v>6</v>
      </c>
      <c r="O111" s="45"/>
      <c r="P111" s="45"/>
      <c r="Q111" s="46"/>
      <c r="R111" s="47" t="s">
        <v>6</v>
      </c>
      <c r="S111" s="48" t="s">
        <v>6</v>
      </c>
      <c r="T111" s="48" t="s">
        <v>6</v>
      </c>
      <c r="U111" s="49" t="s">
        <v>6</v>
      </c>
      <c r="V111" s="50" t="str">
        <f t="shared" si="10"/>
        <v xml:space="preserve"> </v>
      </c>
    </row>
    <row r="112" spans="1:22" ht="15" customHeight="1" x14ac:dyDescent="0.25">
      <c r="A112">
        <v>2761</v>
      </c>
      <c r="C112" s="51" t="s">
        <v>6</v>
      </c>
      <c r="D112" s="52"/>
      <c r="E112" s="53"/>
      <c r="F112" s="54"/>
      <c r="G112" s="55" t="s">
        <v>6</v>
      </c>
      <c r="H112" s="55" t="s">
        <v>6</v>
      </c>
      <c r="I112" s="54" t="s">
        <v>6</v>
      </c>
      <c r="J112" s="56" t="str">
        <f t="shared" si="9"/>
        <v xml:space="preserve"> </v>
      </c>
      <c r="K112" s="57" t="str">
        <f>IF(J112=" "," ",J112/J150)</f>
        <v xml:space="preserve"> </v>
      </c>
      <c r="N112" s="58" t="s">
        <v>6</v>
      </c>
      <c r="O112" s="59"/>
      <c r="P112" s="59"/>
      <c r="Q112" s="60"/>
      <c r="R112" s="61" t="s">
        <v>6</v>
      </c>
      <c r="S112" s="62" t="s">
        <v>6</v>
      </c>
      <c r="T112" s="62" t="s">
        <v>6</v>
      </c>
      <c r="U112" s="63" t="s">
        <v>6</v>
      </c>
      <c r="V112" s="64" t="str">
        <f t="shared" si="10"/>
        <v xml:space="preserve"> </v>
      </c>
    </row>
    <row r="113" spans="1:22" ht="0.75" customHeight="1" x14ac:dyDescent="0.25">
      <c r="A113">
        <v>2762</v>
      </c>
    </row>
    <row r="114" spans="1:22" x14ac:dyDescent="0.25">
      <c r="A114">
        <v>2763</v>
      </c>
      <c r="C114" s="65" t="s">
        <v>42</v>
      </c>
      <c r="D114" s="66"/>
      <c r="E114" s="66"/>
      <c r="F114" s="66"/>
      <c r="G114" s="66"/>
      <c r="H114" s="66"/>
      <c r="I114" s="66"/>
      <c r="J114" s="67">
        <f>SUM(J103:J113)</f>
        <v>5.2717000000000001</v>
      </c>
      <c r="K114" s="68">
        <f>SUM(K103:K113)</f>
        <v>0.1359281654055251</v>
      </c>
    </row>
    <row r="115" spans="1:22" x14ac:dyDescent="0.25">
      <c r="A115">
        <v>2764</v>
      </c>
    </row>
    <row r="116" spans="1:22" ht="12.75" customHeight="1" x14ac:dyDescent="0.25">
      <c r="A116">
        <v>2765</v>
      </c>
      <c r="C116" t="s">
        <v>43</v>
      </c>
      <c r="N116" s="69" t="s">
        <v>43</v>
      </c>
      <c r="O116" s="70"/>
      <c r="P116" s="70"/>
      <c r="Q116" s="70"/>
      <c r="R116" s="70"/>
      <c r="S116" s="70"/>
      <c r="T116" s="70"/>
      <c r="U116" s="71"/>
      <c r="V116" s="71"/>
    </row>
    <row r="117" spans="1:22" ht="30" customHeight="1" x14ac:dyDescent="0.25">
      <c r="A117">
        <v>2766</v>
      </c>
      <c r="C117" s="84" t="s">
        <v>10</v>
      </c>
      <c r="D117" s="85"/>
      <c r="E117" s="85"/>
      <c r="F117" s="86"/>
      <c r="G117" s="87" t="s">
        <v>44</v>
      </c>
      <c r="H117" s="87" t="s">
        <v>11</v>
      </c>
      <c r="I117" s="88" t="s">
        <v>45</v>
      </c>
      <c r="J117" s="88" t="s">
        <v>15</v>
      </c>
      <c r="K117" s="89" t="s">
        <v>16</v>
      </c>
      <c r="N117" s="78" t="s">
        <v>10</v>
      </c>
      <c r="O117" s="79"/>
      <c r="P117" s="79"/>
      <c r="Q117" s="80"/>
      <c r="R117" s="81" t="s">
        <v>17</v>
      </c>
      <c r="S117" s="81" t="s">
        <v>18</v>
      </c>
      <c r="T117" s="82" t="s">
        <v>19</v>
      </c>
      <c r="U117" s="81" t="s">
        <v>20</v>
      </c>
      <c r="V117" s="83" t="s">
        <v>21</v>
      </c>
    </row>
    <row r="118" spans="1:22" x14ac:dyDescent="0.25">
      <c r="A118">
        <v>2767</v>
      </c>
      <c r="C118" t="s">
        <v>6</v>
      </c>
      <c r="N118" t="s">
        <v>6</v>
      </c>
    </row>
    <row r="119" spans="1:22" ht="0.75" customHeight="1" x14ac:dyDescent="0.25">
      <c r="A119">
        <v>2768</v>
      </c>
    </row>
    <row r="120" spans="1:22" x14ac:dyDescent="0.25">
      <c r="A120">
        <v>2769</v>
      </c>
      <c r="B120" t="s">
        <v>46</v>
      </c>
      <c r="C120" s="90" t="s">
        <v>47</v>
      </c>
      <c r="D120" s="91"/>
      <c r="E120" s="91"/>
      <c r="F120" s="92"/>
      <c r="G120" s="93" t="s">
        <v>48</v>
      </c>
      <c r="H120" s="94">
        <v>1</v>
      </c>
      <c r="I120" s="93">
        <v>13.5</v>
      </c>
      <c r="J120" s="95">
        <f>IF(I120=" "," ",H120*I120)</f>
        <v>13.5</v>
      </c>
      <c r="K120" s="96">
        <f>IF(J120=" "," ",J120/J150)</f>
        <v>0.34809079290828177</v>
      </c>
      <c r="N120" s="29" t="s">
        <v>47</v>
      </c>
      <c r="O120" s="30"/>
      <c r="P120" s="30"/>
      <c r="Q120" s="31"/>
      <c r="R120" s="32">
        <v>0.34809079290828177</v>
      </c>
      <c r="S120" s="33">
        <v>376900011</v>
      </c>
      <c r="T120" s="33" t="s">
        <v>32</v>
      </c>
      <c r="U120" s="34">
        <v>0.4</v>
      </c>
      <c r="V120" s="35">
        <f t="shared" ref="V120:V121" si="11">IF(N120=" "," ",R120*U120)</f>
        <v>0.13923631716331272</v>
      </c>
    </row>
    <row r="121" spans="1:22" x14ac:dyDescent="0.25">
      <c r="A121">
        <v>2770</v>
      </c>
      <c r="B121" t="s">
        <v>78</v>
      </c>
      <c r="C121" s="97" t="s">
        <v>79</v>
      </c>
      <c r="D121" s="98"/>
      <c r="E121" s="98"/>
      <c r="F121" s="99"/>
      <c r="G121" s="100" t="s">
        <v>80</v>
      </c>
      <c r="H121" s="101">
        <v>0.3</v>
      </c>
      <c r="I121" s="100">
        <v>8.35</v>
      </c>
      <c r="J121" s="102">
        <f t="shared" ref="J121:J139" si="12">IF(I121=" "," ",H121*I121)</f>
        <v>2.5049999999999999</v>
      </c>
      <c r="K121" s="103">
        <f>IF(J121=" "," ",J121/J150)</f>
        <v>6.4590180461870067E-2</v>
      </c>
      <c r="N121" s="44" t="s">
        <v>79</v>
      </c>
      <c r="O121" s="45"/>
      <c r="P121" s="45"/>
      <c r="Q121" s="46"/>
      <c r="R121" s="47">
        <v>6.4590180461870067E-2</v>
      </c>
      <c r="S121" s="48">
        <v>374400011</v>
      </c>
      <c r="T121" s="48" t="s">
        <v>32</v>
      </c>
      <c r="U121" s="49">
        <v>0.39939999999999998</v>
      </c>
      <c r="V121" s="50">
        <f t="shared" si="11"/>
        <v>2.5797318076470902E-2</v>
      </c>
    </row>
    <row r="122" spans="1:22" ht="15" customHeight="1" x14ac:dyDescent="0.25">
      <c r="A122">
        <v>2771</v>
      </c>
      <c r="B122" s="36" t="s">
        <v>81</v>
      </c>
      <c r="C122" s="97" t="s">
        <v>82</v>
      </c>
      <c r="D122" s="98"/>
      <c r="E122" s="98"/>
      <c r="F122" s="99"/>
      <c r="G122" s="100" t="s">
        <v>51</v>
      </c>
      <c r="H122" s="101">
        <v>1.4E-2</v>
      </c>
      <c r="I122" s="100">
        <v>2.25</v>
      </c>
      <c r="J122" s="102">
        <f t="shared" si="12"/>
        <v>3.15E-2</v>
      </c>
      <c r="K122" s="103">
        <f>IF(J122=" "," ",J122/J150)</f>
        <v>8.1221185011932419E-4</v>
      </c>
      <c r="N122" s="44" t="s">
        <v>82</v>
      </c>
      <c r="O122" s="45"/>
      <c r="P122" s="45"/>
      <c r="Q122" s="46"/>
      <c r="R122" s="47">
        <v>8.1221185011932419E-4</v>
      </c>
      <c r="S122" s="48">
        <v>180000111</v>
      </c>
      <c r="T122" s="48" t="s">
        <v>32</v>
      </c>
      <c r="U122" s="49">
        <v>0.217</v>
      </c>
      <c r="V122" s="50">
        <f>IF(N122=" "," ",R122*U122)</f>
        <v>1.7624997147589334E-4</v>
      </c>
    </row>
    <row r="123" spans="1:22" ht="15" customHeight="1" x14ac:dyDescent="0.25">
      <c r="A123">
        <v>2772</v>
      </c>
      <c r="B123" t="s">
        <v>55</v>
      </c>
      <c r="C123" s="97" t="s">
        <v>56</v>
      </c>
      <c r="D123" s="98"/>
      <c r="E123" s="98"/>
      <c r="F123" s="99"/>
      <c r="G123" s="100" t="s">
        <v>57</v>
      </c>
      <c r="H123" s="101">
        <v>1.9E-2</v>
      </c>
      <c r="I123" s="100">
        <v>26</v>
      </c>
      <c r="J123" s="102">
        <f t="shared" si="12"/>
        <v>0.49399999999999999</v>
      </c>
      <c r="K123" s="103">
        <f>IF(J123=" "," ",J123/J150)</f>
        <v>1.2737544570125273E-2</v>
      </c>
      <c r="N123" s="44" t="s">
        <v>56</v>
      </c>
      <c r="O123" s="45"/>
      <c r="P123" s="45"/>
      <c r="Q123" s="46"/>
      <c r="R123" s="47">
        <v>1.2737544570125273E-2</v>
      </c>
      <c r="S123" s="48">
        <v>379100011</v>
      </c>
      <c r="T123" s="48" t="s">
        <v>32</v>
      </c>
      <c r="U123" s="49">
        <v>0.4</v>
      </c>
      <c r="V123" s="50">
        <f t="shared" ref="V123:V139" si="13">IF(N123=" "," ",R123*U123)</f>
        <v>5.0950178280501097E-3</v>
      </c>
    </row>
    <row r="124" spans="1:22" ht="15" customHeight="1" x14ac:dyDescent="0.25">
      <c r="A124">
        <v>2773</v>
      </c>
      <c r="B124" t="s">
        <v>49</v>
      </c>
      <c r="C124" s="97" t="s">
        <v>50</v>
      </c>
      <c r="D124" s="98"/>
      <c r="E124" s="98"/>
      <c r="F124" s="99"/>
      <c r="G124" s="100" t="s">
        <v>51</v>
      </c>
      <c r="H124" s="101">
        <v>3.2000000000000001E-2</v>
      </c>
      <c r="I124" s="100">
        <v>15</v>
      </c>
      <c r="J124" s="102">
        <f t="shared" si="12"/>
        <v>0.48</v>
      </c>
      <c r="K124" s="103">
        <f>IF(J124=" "," ",J124/J150)</f>
        <v>1.2376561525627796E-2</v>
      </c>
      <c r="N124" s="44" t="s">
        <v>50</v>
      </c>
      <c r="O124" s="45"/>
      <c r="P124" s="45"/>
      <c r="Q124" s="46"/>
      <c r="R124" s="47">
        <v>1.2376561525627796E-2</v>
      </c>
      <c r="S124" s="48">
        <v>153100111</v>
      </c>
      <c r="T124" s="48" t="s">
        <v>32</v>
      </c>
      <c r="U124" s="49">
        <v>0.3019</v>
      </c>
      <c r="V124" s="50">
        <f t="shared" si="13"/>
        <v>3.7364839245870316E-3</v>
      </c>
    </row>
    <row r="125" spans="1:22" ht="15" customHeight="1" x14ac:dyDescent="0.25">
      <c r="A125">
        <v>2774</v>
      </c>
      <c r="B125" t="s">
        <v>83</v>
      </c>
      <c r="C125" s="97" t="s">
        <v>84</v>
      </c>
      <c r="D125" s="98"/>
      <c r="E125" s="98"/>
      <c r="F125" s="99"/>
      <c r="G125" s="100" t="s">
        <v>85</v>
      </c>
      <c r="H125" s="101">
        <v>3</v>
      </c>
      <c r="I125" s="100">
        <v>4.5999999999999996</v>
      </c>
      <c r="J125" s="102">
        <f t="shared" si="12"/>
        <v>13.799999999999999</v>
      </c>
      <c r="K125" s="103">
        <f>IF(J125=" "," ",J125/J150)</f>
        <v>0.35582614386179912</v>
      </c>
      <c r="N125" s="44" t="s">
        <v>84</v>
      </c>
      <c r="O125" s="45"/>
      <c r="P125" s="45"/>
      <c r="Q125" s="46"/>
      <c r="R125" s="47">
        <v>0.35582614386179912</v>
      </c>
      <c r="S125" s="48">
        <v>354902411</v>
      </c>
      <c r="T125" s="48" t="s">
        <v>32</v>
      </c>
      <c r="U125" s="49">
        <v>0.20180000000000001</v>
      </c>
      <c r="V125" s="50">
        <f t="shared" si="13"/>
        <v>7.1805715831311068E-2</v>
      </c>
    </row>
    <row r="126" spans="1:22" ht="15" customHeight="1" x14ac:dyDescent="0.25">
      <c r="A126">
        <v>2775</v>
      </c>
      <c r="B126" t="s">
        <v>52</v>
      </c>
      <c r="C126" s="97" t="s">
        <v>53</v>
      </c>
      <c r="D126" s="98"/>
      <c r="E126" s="98"/>
      <c r="F126" s="99"/>
      <c r="G126" s="100" t="s">
        <v>54</v>
      </c>
      <c r="H126" s="101">
        <v>0.02</v>
      </c>
      <c r="I126" s="100">
        <v>18.91</v>
      </c>
      <c r="J126" s="102">
        <f t="shared" si="12"/>
        <v>0.37820000000000004</v>
      </c>
      <c r="K126" s="103">
        <f>IF(J126=" "," ",J126/J150)</f>
        <v>9.7516991020675688E-3</v>
      </c>
      <c r="N126" s="44" t="s">
        <v>53</v>
      </c>
      <c r="O126" s="45"/>
      <c r="P126" s="45"/>
      <c r="Q126" s="46"/>
      <c r="R126" s="47">
        <v>9.7516991020675688E-3</v>
      </c>
      <c r="S126" s="48">
        <v>354902422</v>
      </c>
      <c r="T126" s="48" t="s">
        <v>32</v>
      </c>
      <c r="U126" s="49">
        <v>0.20180000000000001</v>
      </c>
      <c r="V126" s="50">
        <f t="shared" si="13"/>
        <v>1.9678928787972352E-3</v>
      </c>
    </row>
    <row r="127" spans="1:22" ht="15" customHeight="1" x14ac:dyDescent="0.25">
      <c r="A127">
        <v>2776</v>
      </c>
      <c r="B127" t="s">
        <v>58</v>
      </c>
      <c r="C127" s="97" t="s">
        <v>59</v>
      </c>
      <c r="D127" s="98"/>
      <c r="E127" s="98"/>
      <c r="F127" s="99"/>
      <c r="G127" s="100" t="s">
        <v>60</v>
      </c>
      <c r="H127" s="101">
        <v>0.1</v>
      </c>
      <c r="I127" s="100">
        <v>1.93</v>
      </c>
      <c r="J127" s="102">
        <f t="shared" si="12"/>
        <v>0.193</v>
      </c>
      <c r="K127" s="103">
        <f>IF(J127=" "," ",J127/J150)</f>
        <v>4.9764091134295099E-3</v>
      </c>
      <c r="N127" s="44" t="s">
        <v>59</v>
      </c>
      <c r="O127" s="45"/>
      <c r="P127" s="45"/>
      <c r="Q127" s="46"/>
      <c r="R127" s="47">
        <v>4.9764091134295099E-3</v>
      </c>
      <c r="S127" s="48">
        <v>429993125</v>
      </c>
      <c r="T127" s="48" t="s">
        <v>32</v>
      </c>
      <c r="U127" s="49">
        <v>0.4</v>
      </c>
      <c r="V127" s="50">
        <f t="shared" si="13"/>
        <v>1.9905636453718041E-3</v>
      </c>
    </row>
    <row r="128" spans="1:22" ht="15" customHeight="1" x14ac:dyDescent="0.25">
      <c r="A128">
        <v>2777</v>
      </c>
      <c r="B128" t="s">
        <v>61</v>
      </c>
      <c r="C128" s="97" t="s">
        <v>62</v>
      </c>
      <c r="D128" s="98"/>
      <c r="E128" s="98"/>
      <c r="F128" s="99"/>
      <c r="G128" s="100" t="s">
        <v>63</v>
      </c>
      <c r="H128" s="101">
        <v>0.1</v>
      </c>
      <c r="I128" s="100">
        <v>4.8</v>
      </c>
      <c r="J128" s="102">
        <f t="shared" si="12"/>
        <v>0.48</v>
      </c>
      <c r="K128" s="103">
        <f>IF(J128=" "," ",J128/J150)</f>
        <v>1.2376561525627796E-2</v>
      </c>
      <c r="N128" s="44" t="s">
        <v>62</v>
      </c>
      <c r="O128" s="45"/>
      <c r="P128" s="45"/>
      <c r="Q128" s="46"/>
      <c r="R128" s="47">
        <v>1.2376561525627796E-2</v>
      </c>
      <c r="S128" s="48">
        <v>4292100117</v>
      </c>
      <c r="T128" s="48" t="s">
        <v>24</v>
      </c>
      <c r="U128" s="49">
        <v>0</v>
      </c>
      <c r="V128" s="50">
        <f t="shared" si="13"/>
        <v>0</v>
      </c>
    </row>
    <row r="129" spans="1:22" ht="15" customHeight="1" x14ac:dyDescent="0.25">
      <c r="A129">
        <v>2778</v>
      </c>
      <c r="B129" t="s">
        <v>64</v>
      </c>
      <c r="C129" s="97" t="s">
        <v>65</v>
      </c>
      <c r="D129" s="98"/>
      <c r="E129" s="98"/>
      <c r="F129" s="99"/>
      <c r="G129" s="100" t="s">
        <v>57</v>
      </c>
      <c r="H129" s="101">
        <v>0.15</v>
      </c>
      <c r="I129" s="100">
        <v>2.6</v>
      </c>
      <c r="J129" s="102">
        <f t="shared" si="12"/>
        <v>0.39</v>
      </c>
      <c r="K129" s="103">
        <f>IF(J129=" "," ",J129/J150)</f>
        <v>1.0055956239572585E-2</v>
      </c>
      <c r="N129" s="44" t="s">
        <v>65</v>
      </c>
      <c r="O129" s="45"/>
      <c r="P129" s="45"/>
      <c r="Q129" s="46"/>
      <c r="R129" s="47">
        <v>1.0055956239572585E-2</v>
      </c>
      <c r="S129" s="48">
        <v>316000311</v>
      </c>
      <c r="T129" s="48" t="s">
        <v>32</v>
      </c>
      <c r="U129" s="49">
        <v>0.29449999999999998</v>
      </c>
      <c r="V129" s="50">
        <f t="shared" si="13"/>
        <v>2.9614791125541261E-3</v>
      </c>
    </row>
    <row r="130" spans="1:22" ht="15" customHeight="1" x14ac:dyDescent="0.25">
      <c r="A130">
        <v>2779</v>
      </c>
      <c r="B130" t="s">
        <v>66</v>
      </c>
      <c r="C130" s="97" t="s">
        <v>67</v>
      </c>
      <c r="D130" s="98"/>
      <c r="E130" s="98"/>
      <c r="F130" s="99"/>
      <c r="G130" s="100" t="s">
        <v>57</v>
      </c>
      <c r="H130" s="101">
        <v>0.01</v>
      </c>
      <c r="I130" s="100">
        <v>18</v>
      </c>
      <c r="J130" s="102">
        <f t="shared" si="12"/>
        <v>0.18</v>
      </c>
      <c r="K130" s="103">
        <f>IF(J130=" "," ",J130/J150)</f>
        <v>4.6412105721104239E-3</v>
      </c>
      <c r="N130" s="44" t="s">
        <v>67</v>
      </c>
      <c r="O130" s="45"/>
      <c r="P130" s="45"/>
      <c r="Q130" s="46"/>
      <c r="R130" s="47">
        <v>4.6412105721104239E-3</v>
      </c>
      <c r="S130" s="48">
        <v>421901045</v>
      </c>
      <c r="T130" s="48" t="s">
        <v>32</v>
      </c>
      <c r="U130" s="49">
        <v>0.4</v>
      </c>
      <c r="V130" s="50">
        <f t="shared" si="13"/>
        <v>1.8564842288441696E-3</v>
      </c>
    </row>
    <row r="131" spans="1:22" ht="15" customHeight="1" x14ac:dyDescent="0.25">
      <c r="A131">
        <v>2780</v>
      </c>
      <c r="C131" s="97" t="s">
        <v>6</v>
      </c>
      <c r="D131" s="98"/>
      <c r="E131" s="98"/>
      <c r="F131" s="99"/>
      <c r="G131" s="100" t="s">
        <v>6</v>
      </c>
      <c r="H131" s="101"/>
      <c r="I131" s="100" t="s">
        <v>6</v>
      </c>
      <c r="J131" s="102" t="str">
        <f t="shared" si="12"/>
        <v xml:space="preserve"> </v>
      </c>
      <c r="K131" s="103" t="str">
        <f>IF(J131=" "," ",J131/J150)</f>
        <v xml:space="preserve"> </v>
      </c>
      <c r="N131" s="44" t="s">
        <v>6</v>
      </c>
      <c r="O131" s="45"/>
      <c r="P131" s="45"/>
      <c r="Q131" s="46"/>
      <c r="R131" s="47" t="s">
        <v>6</v>
      </c>
      <c r="S131" s="48" t="s">
        <v>6</v>
      </c>
      <c r="T131" s="48" t="s">
        <v>6</v>
      </c>
      <c r="U131" s="49" t="s">
        <v>6</v>
      </c>
      <c r="V131" s="50" t="str">
        <f t="shared" si="13"/>
        <v xml:space="preserve"> </v>
      </c>
    </row>
    <row r="132" spans="1:22" ht="15" customHeight="1" x14ac:dyDescent="0.25">
      <c r="A132">
        <v>2781</v>
      </c>
      <c r="C132" s="97" t="s">
        <v>6</v>
      </c>
      <c r="D132" s="98"/>
      <c r="E132" s="98"/>
      <c r="F132" s="99"/>
      <c r="G132" s="100" t="s">
        <v>6</v>
      </c>
      <c r="H132" s="101"/>
      <c r="I132" s="100" t="s">
        <v>6</v>
      </c>
      <c r="J132" s="102" t="str">
        <f t="shared" si="12"/>
        <v xml:space="preserve"> </v>
      </c>
      <c r="K132" s="103" t="str">
        <f>IF(J132=" "," ",J132/J150)</f>
        <v xml:space="preserve"> </v>
      </c>
      <c r="N132" s="44" t="s">
        <v>6</v>
      </c>
      <c r="O132" s="45"/>
      <c r="P132" s="45"/>
      <c r="Q132" s="46"/>
      <c r="R132" s="47" t="s">
        <v>6</v>
      </c>
      <c r="S132" s="48" t="s">
        <v>6</v>
      </c>
      <c r="T132" s="48" t="s">
        <v>6</v>
      </c>
      <c r="U132" s="49" t="s">
        <v>6</v>
      </c>
      <c r="V132" s="50" t="str">
        <f t="shared" si="13"/>
        <v xml:space="preserve"> </v>
      </c>
    </row>
    <row r="133" spans="1:22" ht="15" customHeight="1" x14ac:dyDescent="0.25">
      <c r="A133">
        <v>2782</v>
      </c>
      <c r="C133" s="97" t="s">
        <v>6</v>
      </c>
      <c r="D133" s="98"/>
      <c r="E133" s="98"/>
      <c r="F133" s="99"/>
      <c r="G133" s="100" t="s">
        <v>6</v>
      </c>
      <c r="H133" s="101"/>
      <c r="I133" s="100" t="s">
        <v>6</v>
      </c>
      <c r="J133" s="102" t="str">
        <f t="shared" si="12"/>
        <v xml:space="preserve"> </v>
      </c>
      <c r="K133" s="103" t="str">
        <f>IF(J133=" "," ",J133/J150)</f>
        <v xml:space="preserve"> </v>
      </c>
      <c r="N133" s="44" t="s">
        <v>6</v>
      </c>
      <c r="O133" s="45"/>
      <c r="P133" s="45"/>
      <c r="Q133" s="46"/>
      <c r="R133" s="47" t="s">
        <v>6</v>
      </c>
      <c r="S133" s="48" t="s">
        <v>6</v>
      </c>
      <c r="T133" s="48" t="s">
        <v>6</v>
      </c>
      <c r="U133" s="49" t="s">
        <v>6</v>
      </c>
      <c r="V133" s="50" t="str">
        <f t="shared" si="13"/>
        <v xml:space="preserve"> </v>
      </c>
    </row>
    <row r="134" spans="1:22" ht="15" customHeight="1" x14ac:dyDescent="0.25">
      <c r="A134">
        <v>2783</v>
      </c>
      <c r="C134" s="97" t="s">
        <v>6</v>
      </c>
      <c r="D134" s="98"/>
      <c r="E134" s="98"/>
      <c r="F134" s="99"/>
      <c r="G134" s="100" t="s">
        <v>6</v>
      </c>
      <c r="H134" s="101"/>
      <c r="I134" s="100" t="s">
        <v>6</v>
      </c>
      <c r="J134" s="102" t="str">
        <f t="shared" si="12"/>
        <v xml:space="preserve"> </v>
      </c>
      <c r="K134" s="103" t="str">
        <f>IF(J134=" "," ",J134/J150)</f>
        <v xml:space="preserve"> </v>
      </c>
      <c r="N134" s="44" t="s">
        <v>6</v>
      </c>
      <c r="O134" s="45"/>
      <c r="P134" s="45"/>
      <c r="Q134" s="46"/>
      <c r="R134" s="47" t="s">
        <v>6</v>
      </c>
      <c r="S134" s="48" t="s">
        <v>6</v>
      </c>
      <c r="T134" s="48" t="s">
        <v>6</v>
      </c>
      <c r="U134" s="49" t="s">
        <v>6</v>
      </c>
      <c r="V134" s="50" t="str">
        <f t="shared" si="13"/>
        <v xml:space="preserve"> </v>
      </c>
    </row>
    <row r="135" spans="1:22" ht="15" customHeight="1" x14ac:dyDescent="0.25">
      <c r="A135">
        <v>2784</v>
      </c>
      <c r="C135" s="97" t="s">
        <v>6</v>
      </c>
      <c r="D135" s="98"/>
      <c r="E135" s="98"/>
      <c r="F135" s="99"/>
      <c r="G135" s="100" t="s">
        <v>6</v>
      </c>
      <c r="H135" s="101"/>
      <c r="I135" s="100" t="s">
        <v>6</v>
      </c>
      <c r="J135" s="102" t="str">
        <f t="shared" si="12"/>
        <v xml:space="preserve"> </v>
      </c>
      <c r="K135" s="103" t="str">
        <f>IF(J135=" "," ",J135/J150)</f>
        <v xml:space="preserve"> </v>
      </c>
      <c r="N135" s="44" t="s">
        <v>6</v>
      </c>
      <c r="O135" s="45"/>
      <c r="P135" s="45"/>
      <c r="Q135" s="46"/>
      <c r="R135" s="47" t="s">
        <v>6</v>
      </c>
      <c r="S135" s="48" t="s">
        <v>6</v>
      </c>
      <c r="T135" s="48" t="s">
        <v>6</v>
      </c>
      <c r="U135" s="49" t="s">
        <v>6</v>
      </c>
      <c r="V135" s="50" t="str">
        <f t="shared" si="13"/>
        <v xml:space="preserve"> </v>
      </c>
    </row>
    <row r="136" spans="1:22" x14ac:dyDescent="0.25">
      <c r="A136">
        <v>2785</v>
      </c>
      <c r="C136" s="97" t="s">
        <v>6</v>
      </c>
      <c r="D136" s="98"/>
      <c r="E136" s="98"/>
      <c r="F136" s="99"/>
      <c r="G136" s="100" t="s">
        <v>6</v>
      </c>
      <c r="H136" s="101"/>
      <c r="I136" s="100" t="s">
        <v>6</v>
      </c>
      <c r="J136" s="102" t="str">
        <f t="shared" si="12"/>
        <v xml:space="preserve"> </v>
      </c>
      <c r="K136" s="103" t="str">
        <f>IF(J136=" "," ",J136/J150)</f>
        <v xml:space="preserve"> </v>
      </c>
      <c r="N136" s="44" t="s">
        <v>6</v>
      </c>
      <c r="O136" s="45"/>
      <c r="P136" s="45"/>
      <c r="Q136" s="46"/>
      <c r="R136" s="47" t="s">
        <v>6</v>
      </c>
      <c r="S136" s="48" t="s">
        <v>6</v>
      </c>
      <c r="T136" s="48" t="s">
        <v>6</v>
      </c>
      <c r="U136" s="49" t="s">
        <v>6</v>
      </c>
      <c r="V136" s="50" t="str">
        <f t="shared" si="13"/>
        <v xml:space="preserve"> </v>
      </c>
    </row>
    <row r="137" spans="1:22" ht="15" customHeight="1" x14ac:dyDescent="0.25">
      <c r="A137">
        <v>2786</v>
      </c>
      <c r="C137" s="97" t="s">
        <v>6</v>
      </c>
      <c r="D137" s="98"/>
      <c r="E137" s="98"/>
      <c r="F137" s="99"/>
      <c r="G137" s="100" t="s">
        <v>6</v>
      </c>
      <c r="H137" s="101"/>
      <c r="I137" s="100" t="s">
        <v>6</v>
      </c>
      <c r="J137" s="102" t="str">
        <f t="shared" si="12"/>
        <v xml:space="preserve"> </v>
      </c>
      <c r="K137" s="103" t="str">
        <f>IF(J137=" "," ",J137/J150)</f>
        <v xml:space="preserve"> </v>
      </c>
      <c r="N137" s="44" t="s">
        <v>6</v>
      </c>
      <c r="O137" s="45"/>
      <c r="P137" s="45"/>
      <c r="Q137" s="46"/>
      <c r="R137" s="47" t="s">
        <v>6</v>
      </c>
      <c r="S137" s="48" t="s">
        <v>6</v>
      </c>
      <c r="T137" s="48" t="s">
        <v>6</v>
      </c>
      <c r="U137" s="49" t="s">
        <v>6</v>
      </c>
      <c r="V137" s="50" t="str">
        <f t="shared" si="13"/>
        <v xml:space="preserve"> </v>
      </c>
    </row>
    <row r="138" spans="1:22" ht="15" customHeight="1" x14ac:dyDescent="0.25">
      <c r="A138">
        <v>2787</v>
      </c>
      <c r="C138" s="97" t="s">
        <v>6</v>
      </c>
      <c r="D138" s="98"/>
      <c r="E138" s="98"/>
      <c r="F138" s="99"/>
      <c r="G138" s="100" t="s">
        <v>6</v>
      </c>
      <c r="H138" s="101"/>
      <c r="I138" s="100" t="s">
        <v>6</v>
      </c>
      <c r="J138" s="102" t="str">
        <f t="shared" si="12"/>
        <v xml:space="preserve"> </v>
      </c>
      <c r="K138" s="103" t="str">
        <f>IF(J138=" "," ",J138/J150)</f>
        <v xml:space="preserve"> </v>
      </c>
      <c r="N138" s="44" t="s">
        <v>6</v>
      </c>
      <c r="O138" s="45"/>
      <c r="P138" s="45"/>
      <c r="Q138" s="46"/>
      <c r="R138" s="47" t="s">
        <v>6</v>
      </c>
      <c r="S138" s="48" t="s">
        <v>6</v>
      </c>
      <c r="T138" s="48" t="s">
        <v>6</v>
      </c>
      <c r="U138" s="49" t="s">
        <v>6</v>
      </c>
      <c r="V138" s="50" t="str">
        <f t="shared" si="13"/>
        <v xml:space="preserve"> </v>
      </c>
    </row>
    <row r="139" spans="1:22" ht="15" customHeight="1" x14ac:dyDescent="0.25">
      <c r="A139">
        <v>2788</v>
      </c>
      <c r="C139" s="104" t="s">
        <v>6</v>
      </c>
      <c r="D139" s="105"/>
      <c r="E139" s="105"/>
      <c r="F139" s="106"/>
      <c r="G139" s="107" t="s">
        <v>6</v>
      </c>
      <c r="H139" s="108"/>
      <c r="I139" s="107" t="s">
        <v>6</v>
      </c>
      <c r="J139" s="109" t="str">
        <f t="shared" si="12"/>
        <v xml:space="preserve"> </v>
      </c>
      <c r="K139" s="110" t="str">
        <f>IF(J139=" "," ",J139/J150)</f>
        <v xml:space="preserve"> </v>
      </c>
      <c r="N139" s="58" t="s">
        <v>6</v>
      </c>
      <c r="O139" s="59"/>
      <c r="P139" s="59"/>
      <c r="Q139" s="60"/>
      <c r="R139" s="61" t="s">
        <v>6</v>
      </c>
      <c r="S139" s="62" t="s">
        <v>6</v>
      </c>
      <c r="T139" s="62" t="s">
        <v>6</v>
      </c>
      <c r="U139" s="63" t="s">
        <v>6</v>
      </c>
      <c r="V139" s="64" t="str">
        <f t="shared" si="13"/>
        <v xml:space="preserve"> </v>
      </c>
    </row>
    <row r="140" spans="1:22" ht="0.75" customHeight="1" x14ac:dyDescent="0.25">
      <c r="A140">
        <v>2789</v>
      </c>
      <c r="N140" s="6">
        <v>0</v>
      </c>
      <c r="O140" s="6"/>
      <c r="P140" s="6"/>
      <c r="Q140" s="6"/>
    </row>
    <row r="141" spans="1:22" x14ac:dyDescent="0.25">
      <c r="A141">
        <v>2790</v>
      </c>
      <c r="C141" s="111" t="s">
        <v>68</v>
      </c>
      <c r="D141" s="112"/>
      <c r="E141" s="112"/>
      <c r="F141" s="112"/>
      <c r="G141" s="112"/>
      <c r="H141" s="112"/>
      <c r="I141" s="113"/>
      <c r="J141" s="114">
        <f>SUM(J119:J140)</f>
        <v>32.431699999999999</v>
      </c>
      <c r="K141" s="115">
        <f>SUM(K120:K140)</f>
        <v>0.83623527173063117</v>
      </c>
    </row>
    <row r="142" spans="1:22" x14ac:dyDescent="0.25">
      <c r="A142">
        <v>2791</v>
      </c>
    </row>
    <row r="143" spans="1:22" ht="12.75" customHeight="1" x14ac:dyDescent="0.25">
      <c r="A143">
        <v>2792</v>
      </c>
      <c r="C143" s="116" t="s">
        <v>69</v>
      </c>
      <c r="D143" s="117"/>
      <c r="E143" s="117"/>
      <c r="F143" s="117"/>
      <c r="G143" s="117"/>
      <c r="H143" s="117"/>
      <c r="I143" s="117"/>
      <c r="J143" s="118"/>
      <c r="K143" s="118"/>
      <c r="N143" s="69" t="s">
        <v>69</v>
      </c>
      <c r="O143" s="70"/>
      <c r="P143" s="70"/>
      <c r="Q143" s="70"/>
      <c r="R143" s="70"/>
      <c r="S143" s="70"/>
      <c r="T143" s="70"/>
      <c r="U143" s="71"/>
      <c r="V143" s="71"/>
    </row>
    <row r="144" spans="1:22" ht="30" customHeight="1" x14ac:dyDescent="0.25">
      <c r="A144">
        <v>2793</v>
      </c>
      <c r="C144" s="119" t="s">
        <v>10</v>
      </c>
      <c r="D144" s="120"/>
      <c r="E144" s="120"/>
      <c r="F144" s="121"/>
      <c r="G144" s="122" t="s">
        <v>44</v>
      </c>
      <c r="H144" s="122" t="s">
        <v>11</v>
      </c>
      <c r="I144" s="123" t="s">
        <v>12</v>
      </c>
      <c r="J144" s="123" t="s">
        <v>15</v>
      </c>
      <c r="K144" s="124" t="s">
        <v>16</v>
      </c>
      <c r="N144" s="78" t="s">
        <v>10</v>
      </c>
      <c r="O144" s="79"/>
      <c r="P144" s="79"/>
      <c r="Q144" s="80"/>
      <c r="R144" s="81" t="s">
        <v>17</v>
      </c>
      <c r="S144" s="81" t="s">
        <v>18</v>
      </c>
      <c r="T144" s="82" t="s">
        <v>19</v>
      </c>
      <c r="U144" s="81" t="s">
        <v>20</v>
      </c>
      <c r="V144" s="83" t="s">
        <v>21</v>
      </c>
    </row>
    <row r="145" spans="1:22" x14ac:dyDescent="0.25">
      <c r="A145">
        <v>2794</v>
      </c>
      <c r="C145" s="125" t="s">
        <v>6</v>
      </c>
      <c r="D145" s="125"/>
      <c r="E145" s="125"/>
      <c r="F145" s="125"/>
      <c r="G145" s="125"/>
      <c r="H145" s="125"/>
      <c r="I145" s="125"/>
      <c r="J145" s="125"/>
      <c r="K145" s="125"/>
      <c r="N145" s="126" t="s">
        <v>6</v>
      </c>
      <c r="O145" s="126"/>
      <c r="P145" s="126"/>
      <c r="Q145" s="126"/>
      <c r="R145" s="126"/>
      <c r="S145" s="126"/>
      <c r="T145" s="126"/>
      <c r="U145" s="126"/>
      <c r="V145" s="126"/>
    </row>
    <row r="146" spans="1:22" ht="0.75" customHeight="1" x14ac:dyDescent="0.25">
      <c r="A146">
        <v>2795</v>
      </c>
      <c r="C146" s="127"/>
      <c r="D146" s="127"/>
      <c r="E146" s="127"/>
      <c r="F146" s="127"/>
      <c r="G146" s="127"/>
      <c r="H146" s="127"/>
      <c r="I146" s="127"/>
      <c r="J146" s="127"/>
      <c r="K146" s="127"/>
      <c r="N146" s="128"/>
      <c r="O146" s="128"/>
      <c r="P146" s="128"/>
      <c r="Q146" s="128"/>
      <c r="R146" s="128"/>
      <c r="S146" s="128"/>
      <c r="T146" s="128"/>
      <c r="U146" s="128"/>
      <c r="V146" s="128"/>
    </row>
    <row r="147" spans="1:22" ht="0.75" customHeight="1" x14ac:dyDescent="0.25">
      <c r="A147">
        <v>2796</v>
      </c>
      <c r="C147" s="127"/>
      <c r="D147" s="127"/>
      <c r="E147" s="127"/>
      <c r="F147" s="127"/>
      <c r="G147" s="127"/>
      <c r="H147" s="127"/>
      <c r="I147" s="127"/>
      <c r="J147" s="127"/>
      <c r="K147" s="127"/>
      <c r="N147" s="128"/>
      <c r="O147" s="128"/>
      <c r="P147" s="128"/>
      <c r="Q147" s="128"/>
      <c r="R147" s="128"/>
      <c r="S147" s="128"/>
      <c r="T147" s="128"/>
      <c r="U147" s="128"/>
      <c r="V147" s="128"/>
    </row>
    <row r="148" spans="1:22" x14ac:dyDescent="0.25">
      <c r="A148">
        <v>2797</v>
      </c>
      <c r="C148" s="111" t="s">
        <v>70</v>
      </c>
      <c r="D148" s="112"/>
      <c r="E148" s="112"/>
      <c r="F148" s="112"/>
      <c r="G148" s="112"/>
      <c r="H148" s="112"/>
      <c r="I148" s="113"/>
      <c r="J148" s="129">
        <v>0</v>
      </c>
      <c r="K148" s="130">
        <v>0</v>
      </c>
      <c r="N148" s="131"/>
      <c r="O148" s="131"/>
      <c r="P148" s="131"/>
      <c r="Q148" s="131"/>
      <c r="R148" s="131"/>
      <c r="S148" s="131"/>
      <c r="T148" s="131"/>
      <c r="U148" s="131"/>
      <c r="V148" s="131"/>
    </row>
    <row r="149" spans="1:22" ht="15.75" customHeight="1" x14ac:dyDescent="0.25">
      <c r="A149">
        <v>2798</v>
      </c>
      <c r="C149" s="127"/>
      <c r="D149" s="127"/>
      <c r="E149" s="127"/>
      <c r="F149" s="125"/>
      <c r="G149" s="125"/>
      <c r="H149" s="125"/>
      <c r="I149" s="127"/>
      <c r="J149" s="127"/>
      <c r="K149" s="127"/>
      <c r="N149" s="128"/>
      <c r="O149" s="128"/>
      <c r="P149" s="128"/>
      <c r="Q149" s="128"/>
      <c r="R149" s="128"/>
      <c r="S149" s="128"/>
      <c r="T149" s="128"/>
      <c r="U149" s="128"/>
      <c r="V149" s="128"/>
    </row>
    <row r="150" spans="1:22" ht="12.75" customHeight="1" x14ac:dyDescent="0.25">
      <c r="A150">
        <v>2799</v>
      </c>
      <c r="C150" s="132" t="s">
        <v>71</v>
      </c>
      <c r="D150" s="133"/>
      <c r="E150" s="117"/>
      <c r="F150" s="134" t="s">
        <v>72</v>
      </c>
      <c r="G150" s="135"/>
      <c r="H150" s="135"/>
      <c r="I150" s="136"/>
      <c r="J150" s="129">
        <f>+J148+J141+J114+J97</f>
        <v>38.782985000000004</v>
      </c>
      <c r="K150" s="137">
        <f>+K148+K141+K114+K97</f>
        <v>0.99999999999999978</v>
      </c>
      <c r="N150" s="138"/>
      <c r="O150" s="139"/>
      <c r="P150" s="140"/>
      <c r="Q150" s="141"/>
      <c r="R150" s="141"/>
      <c r="S150" s="141"/>
      <c r="T150" s="141"/>
      <c r="U150" s="141"/>
      <c r="V150" s="141"/>
    </row>
    <row r="151" spans="1:22" ht="12.75" customHeight="1" x14ac:dyDescent="0.25">
      <c r="A151">
        <v>2800</v>
      </c>
      <c r="C151" s="142"/>
      <c r="D151" s="143"/>
      <c r="E151" s="117"/>
      <c r="F151" s="144"/>
      <c r="G151" s="144"/>
      <c r="H151" s="145"/>
      <c r="I151" s="117"/>
      <c r="J151" s="117"/>
      <c r="K151" s="118"/>
      <c r="N151" s="146"/>
      <c r="O151" s="147"/>
      <c r="P151" s="140"/>
      <c r="Q151" s="141"/>
      <c r="R151" s="141"/>
      <c r="S151" s="141"/>
      <c r="T151" s="141"/>
      <c r="U151" s="141"/>
      <c r="V151" s="141"/>
    </row>
    <row r="152" spans="1:22" ht="12.75" customHeight="1" x14ac:dyDescent="0.25">
      <c r="A152">
        <v>2801</v>
      </c>
      <c r="C152" s="148"/>
      <c r="D152" s="149"/>
      <c r="E152" s="150"/>
      <c r="F152" s="151" t="s">
        <v>73</v>
      </c>
      <c r="G152" s="152"/>
      <c r="H152" s="152"/>
      <c r="I152" s="152"/>
      <c r="J152" s="153">
        <f>+J150*0.2</f>
        <v>7.7565970000000011</v>
      </c>
      <c r="K152" s="129"/>
      <c r="N152" s="154"/>
      <c r="O152" s="155"/>
      <c r="P152" s="156"/>
      <c r="Q152" s="141"/>
      <c r="R152" s="141"/>
      <c r="S152" s="141"/>
      <c r="T152" s="141"/>
      <c r="U152" s="141"/>
      <c r="V152" s="141"/>
    </row>
    <row r="153" spans="1:22" ht="12.75" customHeight="1" x14ac:dyDescent="0.25">
      <c r="A153">
        <v>2802</v>
      </c>
      <c r="C153" s="142"/>
      <c r="D153" s="143"/>
      <c r="E153" s="117"/>
      <c r="F153" s="117"/>
      <c r="G153" s="117"/>
      <c r="H153" s="118"/>
      <c r="I153" s="117"/>
      <c r="J153" s="117"/>
      <c r="K153" s="118"/>
      <c r="N153" s="146"/>
      <c r="O153" s="147"/>
      <c r="P153" s="140"/>
      <c r="Q153" s="141"/>
      <c r="R153" s="141"/>
      <c r="S153" s="141"/>
      <c r="T153" s="141"/>
      <c r="U153" s="141"/>
      <c r="V153" s="141"/>
    </row>
    <row r="154" spans="1:22" ht="12.75" customHeight="1" x14ac:dyDescent="0.25">
      <c r="A154">
        <v>2803</v>
      </c>
      <c r="C154" s="142"/>
      <c r="D154" s="143"/>
      <c r="E154" s="117"/>
      <c r="F154" s="151" t="s">
        <v>74</v>
      </c>
      <c r="G154" s="152"/>
      <c r="H154" s="152"/>
      <c r="I154" s="136"/>
      <c r="J154" s="157">
        <f>+J150+J152</f>
        <v>46.539582000000003</v>
      </c>
      <c r="K154" s="129"/>
      <c r="N154" s="146"/>
      <c r="O154" s="147"/>
      <c r="P154" s="140"/>
      <c r="Q154" s="141"/>
      <c r="R154" s="141"/>
      <c r="S154" s="141"/>
      <c r="T154" s="141"/>
      <c r="U154" s="141"/>
      <c r="V154" s="141"/>
    </row>
    <row r="155" spans="1:22" ht="12.75" customHeight="1" x14ac:dyDescent="0.25">
      <c r="A155">
        <v>2804</v>
      </c>
      <c r="C155" s="158"/>
      <c r="D155" s="159"/>
      <c r="E155" s="117"/>
      <c r="F155" s="117"/>
      <c r="G155" s="136"/>
      <c r="H155" s="118"/>
      <c r="I155" s="117"/>
      <c r="J155" s="117"/>
      <c r="K155" s="118"/>
      <c r="N155" s="160"/>
      <c r="O155" s="161"/>
      <c r="P155" s="140"/>
      <c r="Q155" s="141"/>
      <c r="R155" s="141"/>
      <c r="S155" s="141"/>
      <c r="T155" s="141"/>
      <c r="U155" s="141"/>
      <c r="V155" s="141"/>
    </row>
    <row r="156" spans="1:22" ht="12.75" customHeight="1" x14ac:dyDescent="0.25">
      <c r="A156">
        <v>2805</v>
      </c>
      <c r="C156" s="162"/>
      <c r="D156" s="163"/>
      <c r="E156" s="117"/>
      <c r="F156" s="151" t="s">
        <v>75</v>
      </c>
      <c r="G156" s="152"/>
      <c r="H156" s="152"/>
      <c r="I156" s="164"/>
      <c r="J156" s="165">
        <f>ROUND(J154,2)</f>
        <v>46.54</v>
      </c>
      <c r="K156" s="165"/>
      <c r="N156" s="166"/>
      <c r="O156" s="167"/>
      <c r="P156" s="140"/>
      <c r="Q156" s="141"/>
      <c r="R156" s="141"/>
      <c r="S156" s="141"/>
      <c r="T156" s="168" t="s">
        <v>76</v>
      </c>
      <c r="U156" s="169"/>
      <c r="V156" s="170">
        <f>SUM(V87:V155)</f>
        <v>0.25813021509303624</v>
      </c>
    </row>
    <row r="157" spans="1:22" ht="41.25" customHeight="1" x14ac:dyDescent="0.25">
      <c r="C157" s="1" t="s">
        <v>0</v>
      </c>
      <c r="D157" s="1"/>
      <c r="E157" s="1"/>
      <c r="F157" s="1"/>
      <c r="G157" s="1"/>
      <c r="H157" s="1"/>
      <c r="I157" s="1"/>
      <c r="J157" s="1"/>
      <c r="K157" s="1"/>
      <c r="N157" s="2" t="s">
        <v>0</v>
      </c>
      <c r="O157" s="2"/>
      <c r="P157" s="2"/>
      <c r="Q157" s="2"/>
      <c r="R157" s="2"/>
      <c r="S157" s="2"/>
      <c r="T157" s="2"/>
      <c r="U157" s="2"/>
      <c r="V157" s="2"/>
    </row>
    <row r="158" spans="1:22" x14ac:dyDescent="0.25">
      <c r="C158" s="3" t="s">
        <v>1</v>
      </c>
      <c r="D158" s="3"/>
      <c r="E158" s="3"/>
      <c r="F158" s="3"/>
      <c r="G158" s="3"/>
      <c r="H158" s="3"/>
      <c r="I158" s="3"/>
      <c r="J158" s="3"/>
      <c r="K158" s="3"/>
      <c r="N158" s="3" t="s">
        <v>2</v>
      </c>
      <c r="O158" s="3"/>
      <c r="P158" s="3"/>
      <c r="Q158" s="3"/>
      <c r="R158" s="3"/>
      <c r="S158" s="3"/>
      <c r="T158" s="3"/>
      <c r="U158" s="3"/>
      <c r="V158" s="3"/>
    </row>
    <row r="159" spans="1:22" ht="54" customHeight="1" x14ac:dyDescent="0.25">
      <c r="C159" s="2" t="s">
        <v>3</v>
      </c>
      <c r="D159" s="2"/>
      <c r="E159" s="2"/>
      <c r="F159" s="2"/>
      <c r="G159" s="2"/>
      <c r="H159" s="2"/>
      <c r="I159" s="2"/>
      <c r="J159" s="2"/>
      <c r="K159" s="2"/>
      <c r="N159" s="2" t="s">
        <v>3</v>
      </c>
      <c r="O159" s="2"/>
      <c r="P159" s="2"/>
      <c r="Q159" s="2"/>
      <c r="R159" s="2"/>
      <c r="S159" s="2"/>
      <c r="T159" s="2"/>
      <c r="U159" s="2"/>
      <c r="V159" s="2"/>
    </row>
    <row r="160" spans="1:22" x14ac:dyDescent="0.25">
      <c r="C160" s="4" t="s">
        <v>4</v>
      </c>
      <c r="D160" s="5">
        <v>358</v>
      </c>
      <c r="E160" s="5"/>
      <c r="F160" s="5"/>
      <c r="G160" s="5"/>
      <c r="H160" s="5"/>
      <c r="I160" s="5"/>
      <c r="J160" s="4" t="s">
        <v>5</v>
      </c>
      <c r="K160" t="str">
        <f>VLOOKUP(D160,'[1]PRESUPUESTO JP'!$B$7:$G$665,3,0)</f>
        <v>m2</v>
      </c>
      <c r="N160" s="4" t="s">
        <v>4</v>
      </c>
      <c r="O160" s="5">
        <v>358</v>
      </c>
      <c r="P160" s="5"/>
      <c r="Q160" s="5"/>
      <c r="R160" s="5"/>
      <c r="S160" s="5"/>
      <c r="T160" s="5"/>
      <c r="U160" s="4" t="s">
        <v>5</v>
      </c>
      <c r="V160" t="str">
        <f>+K160</f>
        <v>m2</v>
      </c>
    </row>
    <row r="161" spans="3:22" x14ac:dyDescent="0.25">
      <c r="C161" s="4" t="s">
        <v>7</v>
      </c>
      <c r="D161" s="6" t="s">
        <v>77</v>
      </c>
      <c r="E161" s="6"/>
      <c r="F161" s="6"/>
      <c r="G161" s="6"/>
      <c r="H161" s="6"/>
      <c r="I161" s="6"/>
      <c r="J161" s="6"/>
      <c r="K161" s="6"/>
      <c r="N161" s="4" t="s">
        <v>7</v>
      </c>
      <c r="O161" s="6" t="s">
        <v>77</v>
      </c>
      <c r="P161" s="6"/>
      <c r="Q161" s="6"/>
      <c r="R161" s="6"/>
      <c r="S161" s="6"/>
      <c r="T161" s="6"/>
      <c r="U161" s="6"/>
      <c r="V161" s="6"/>
    </row>
    <row r="162" spans="3:22" x14ac:dyDescent="0.25">
      <c r="C162" s="4"/>
    </row>
    <row r="163" spans="3:22" x14ac:dyDescent="0.25">
      <c r="C163" s="4" t="s">
        <v>9</v>
      </c>
      <c r="N163" s="7" t="s">
        <v>9</v>
      </c>
      <c r="O163" s="8"/>
      <c r="P163" s="8"/>
      <c r="Q163" s="8"/>
      <c r="R163" s="8"/>
      <c r="S163" s="8"/>
      <c r="T163" s="8"/>
      <c r="U163" s="9"/>
      <c r="V163" s="9"/>
    </row>
    <row r="164" spans="3:22" ht="36" x14ac:dyDescent="0.25">
      <c r="C164" s="10" t="s">
        <v>10</v>
      </c>
      <c r="D164" s="11"/>
      <c r="E164" s="12"/>
      <c r="F164" s="13" t="s">
        <v>11</v>
      </c>
      <c r="G164" s="13" t="s">
        <v>12</v>
      </c>
      <c r="H164" s="14" t="s">
        <v>13</v>
      </c>
      <c r="I164" s="13" t="s">
        <v>14</v>
      </c>
      <c r="J164" s="14" t="s">
        <v>15</v>
      </c>
      <c r="K164" s="15" t="s">
        <v>16</v>
      </c>
      <c r="N164" s="16" t="s">
        <v>10</v>
      </c>
      <c r="O164" s="17"/>
      <c r="P164" s="17"/>
      <c r="Q164" s="18"/>
      <c r="R164" s="19" t="s">
        <v>17</v>
      </c>
      <c r="S164" s="19" t="s">
        <v>18</v>
      </c>
      <c r="T164" s="20" t="s">
        <v>19</v>
      </c>
      <c r="U164" s="19" t="s">
        <v>20</v>
      </c>
      <c r="V164" s="21" t="s">
        <v>21</v>
      </c>
    </row>
    <row r="165" spans="3:22" x14ac:dyDescent="0.25">
      <c r="C165" t="s">
        <v>6</v>
      </c>
      <c r="N165" t="s">
        <v>6</v>
      </c>
    </row>
    <row r="167" spans="3:22" x14ac:dyDescent="0.25">
      <c r="C167" s="171" t="s">
        <v>23</v>
      </c>
      <c r="D167" s="172"/>
      <c r="E167" s="173"/>
      <c r="F167" s="25">
        <v>0.05</v>
      </c>
      <c r="G167" s="26">
        <v>5.2717000000000001</v>
      </c>
      <c r="H167" s="26">
        <v>0.26358500000000001</v>
      </c>
      <c r="I167" s="25" t="s">
        <v>6</v>
      </c>
      <c r="J167" s="27">
        <f>+H167</f>
        <v>0.26358500000000001</v>
      </c>
      <c r="K167" s="28">
        <f>IF(J167=" "," ",J167/J228)</f>
        <v>6.7964082702762565E-3</v>
      </c>
      <c r="N167" s="29" t="s">
        <v>23</v>
      </c>
      <c r="O167" s="30"/>
      <c r="P167" s="30"/>
      <c r="Q167" s="31"/>
      <c r="R167" s="32">
        <v>6.7964082702762565E-3</v>
      </c>
      <c r="S167" s="174">
        <v>4292100117</v>
      </c>
      <c r="T167" s="174" t="s">
        <v>24</v>
      </c>
      <c r="U167" s="34">
        <v>0</v>
      </c>
      <c r="V167" s="35">
        <f t="shared" ref="V167:V173" si="14">IF(N167=" "," ",R167*U167)</f>
        <v>0</v>
      </c>
    </row>
    <row r="168" spans="3:22" x14ac:dyDescent="0.25">
      <c r="C168" s="37" t="s">
        <v>26</v>
      </c>
      <c r="D168" s="38"/>
      <c r="E168" s="39"/>
      <c r="F168" s="40">
        <v>1</v>
      </c>
      <c r="G168" s="41">
        <v>1.3</v>
      </c>
      <c r="H168" s="41">
        <v>1.3</v>
      </c>
      <c r="I168" s="40">
        <v>0.17</v>
      </c>
      <c r="J168" s="42">
        <f t="shared" ref="J168:J173" si="15">IFERROR(I168*H168," ")</f>
        <v>0.22100000000000003</v>
      </c>
      <c r="K168" s="43">
        <f>IF(J168=" "," ",J168/J228)</f>
        <v>5.6983752024244655E-3</v>
      </c>
      <c r="N168" s="44" t="s">
        <v>26</v>
      </c>
      <c r="O168" s="45"/>
      <c r="P168" s="45"/>
      <c r="Q168" s="46"/>
      <c r="R168" s="47">
        <v>5.6983752024244655E-3</v>
      </c>
      <c r="S168" s="175" t="s">
        <v>27</v>
      </c>
      <c r="T168" s="175" t="s">
        <v>24</v>
      </c>
      <c r="U168" s="49">
        <v>0</v>
      </c>
      <c r="V168" s="50">
        <f t="shared" si="14"/>
        <v>0</v>
      </c>
    </row>
    <row r="169" spans="3:22" x14ac:dyDescent="0.25">
      <c r="C169" s="37" t="s">
        <v>29</v>
      </c>
      <c r="D169" s="38"/>
      <c r="E169" s="39"/>
      <c r="F169" s="40">
        <v>1</v>
      </c>
      <c r="G169" s="41">
        <v>1.5</v>
      </c>
      <c r="H169" s="41">
        <v>1.5</v>
      </c>
      <c r="I169" s="40">
        <v>0.17</v>
      </c>
      <c r="J169" s="42">
        <f t="shared" si="15"/>
        <v>0.255</v>
      </c>
      <c r="K169" s="43">
        <f>IF(J169=" "," ",J169/J228)</f>
        <v>6.5750483104897667E-3</v>
      </c>
      <c r="N169" s="44" t="s">
        <v>29</v>
      </c>
      <c r="O169" s="45"/>
      <c r="P169" s="45"/>
      <c r="Q169" s="46"/>
      <c r="R169" s="47">
        <v>6.5750483104897667E-3</v>
      </c>
      <c r="S169" s="175">
        <v>442160211</v>
      </c>
      <c r="T169" s="175" t="s">
        <v>24</v>
      </c>
      <c r="U169" s="49">
        <v>0</v>
      </c>
      <c r="V169" s="50">
        <f t="shared" si="14"/>
        <v>0</v>
      </c>
    </row>
    <row r="170" spans="3:22" x14ac:dyDescent="0.25">
      <c r="C170" s="37" t="s">
        <v>31</v>
      </c>
      <c r="D170" s="38"/>
      <c r="E170" s="39"/>
      <c r="F170" s="40">
        <v>1</v>
      </c>
      <c r="G170" s="41">
        <v>2</v>
      </c>
      <c r="H170" s="41">
        <v>2</v>
      </c>
      <c r="I170" s="40">
        <v>0.17</v>
      </c>
      <c r="J170" s="42">
        <f t="shared" si="15"/>
        <v>0.34</v>
      </c>
      <c r="K170" s="43">
        <f>IF(J170=" "," ",J170/J228)</f>
        <v>8.766731080653024E-3</v>
      </c>
      <c r="N170" s="44" t="s">
        <v>31</v>
      </c>
      <c r="O170" s="45"/>
      <c r="P170" s="45"/>
      <c r="Q170" s="46"/>
      <c r="R170" s="47">
        <v>8.766731080653024E-3</v>
      </c>
      <c r="S170" s="175">
        <v>444240012</v>
      </c>
      <c r="T170" s="175" t="s">
        <v>32</v>
      </c>
      <c r="U170" s="49">
        <v>0.4</v>
      </c>
      <c r="V170" s="50">
        <f t="shared" si="14"/>
        <v>3.50669243226121E-3</v>
      </c>
    </row>
    <row r="171" spans="3:22" x14ac:dyDescent="0.25">
      <c r="C171" s="37" t="s">
        <v>6</v>
      </c>
      <c r="D171" s="38"/>
      <c r="E171" s="39"/>
      <c r="F171" s="40" t="s">
        <v>6</v>
      </c>
      <c r="G171" s="41" t="s">
        <v>6</v>
      </c>
      <c r="H171" s="41" t="s">
        <v>6</v>
      </c>
      <c r="I171" s="40" t="s">
        <v>6</v>
      </c>
      <c r="J171" s="42" t="str">
        <f t="shared" si="15"/>
        <v xml:space="preserve"> </v>
      </c>
      <c r="K171" s="43" t="str">
        <f>IF(J171=" "," ",J171/J228)</f>
        <v xml:space="preserve"> </v>
      </c>
      <c r="N171" s="44" t="s">
        <v>6</v>
      </c>
      <c r="O171" s="45"/>
      <c r="P171" s="45"/>
      <c r="Q171" s="46"/>
      <c r="R171" s="47" t="s">
        <v>6</v>
      </c>
      <c r="S171" s="175" t="s">
        <v>6</v>
      </c>
      <c r="T171" s="175" t="s">
        <v>6</v>
      </c>
      <c r="U171" s="49" t="s">
        <v>6</v>
      </c>
      <c r="V171" s="50" t="str">
        <f t="shared" si="14"/>
        <v xml:space="preserve"> </v>
      </c>
    </row>
    <row r="172" spans="3:22" x14ac:dyDescent="0.25">
      <c r="C172" s="37" t="s">
        <v>6</v>
      </c>
      <c r="D172" s="38"/>
      <c r="E172" s="39"/>
      <c r="F172" s="40" t="s">
        <v>6</v>
      </c>
      <c r="G172" s="41" t="s">
        <v>6</v>
      </c>
      <c r="H172" s="41" t="s">
        <v>6</v>
      </c>
      <c r="I172" s="40" t="s">
        <v>6</v>
      </c>
      <c r="J172" s="42" t="str">
        <f t="shared" si="15"/>
        <v xml:space="preserve"> </v>
      </c>
      <c r="K172" s="43" t="str">
        <f>IF(J172=" "," ",J172/J228)</f>
        <v xml:space="preserve"> </v>
      </c>
      <c r="N172" s="44" t="s">
        <v>6</v>
      </c>
      <c r="O172" s="45"/>
      <c r="P172" s="45"/>
      <c r="Q172" s="46"/>
      <c r="R172" s="47" t="s">
        <v>6</v>
      </c>
      <c r="S172" s="175" t="s">
        <v>6</v>
      </c>
      <c r="T172" s="175" t="s">
        <v>6</v>
      </c>
      <c r="U172" s="49" t="s">
        <v>6</v>
      </c>
      <c r="V172" s="50" t="str">
        <f t="shared" si="14"/>
        <v xml:space="preserve"> </v>
      </c>
    </row>
    <row r="173" spans="3:22" x14ac:dyDescent="0.25">
      <c r="C173" s="51" t="s">
        <v>6</v>
      </c>
      <c r="D173" s="52"/>
      <c r="E173" s="53"/>
      <c r="F173" s="54" t="s">
        <v>6</v>
      </c>
      <c r="G173" s="55" t="s">
        <v>6</v>
      </c>
      <c r="H173" s="55" t="s">
        <v>6</v>
      </c>
      <c r="I173" s="54" t="s">
        <v>6</v>
      </c>
      <c r="J173" s="56" t="str">
        <f t="shared" si="15"/>
        <v xml:space="preserve"> </v>
      </c>
      <c r="K173" s="57" t="str">
        <f>IF(J173=" "," ",J173/J228)</f>
        <v xml:space="preserve"> </v>
      </c>
      <c r="N173" s="58" t="s">
        <v>6</v>
      </c>
      <c r="O173" s="59"/>
      <c r="P173" s="59"/>
      <c r="Q173" s="60"/>
      <c r="R173" s="61" t="s">
        <v>6</v>
      </c>
      <c r="S173" s="176" t="s">
        <v>6</v>
      </c>
      <c r="T173" s="176" t="s">
        <v>6</v>
      </c>
      <c r="U173" s="63" t="s">
        <v>6</v>
      </c>
      <c r="V173" s="64" t="str">
        <f t="shared" si="14"/>
        <v xml:space="preserve"> </v>
      </c>
    </row>
    <row r="175" spans="3:22" x14ac:dyDescent="0.25">
      <c r="C175" s="65" t="s">
        <v>33</v>
      </c>
      <c r="D175" s="66"/>
      <c r="E175" s="66"/>
      <c r="F175" s="66"/>
      <c r="G175" s="66"/>
      <c r="H175" s="66"/>
      <c r="I175" s="66"/>
      <c r="J175" s="67">
        <f>SUM(J167:J174)</f>
        <v>1.079585</v>
      </c>
      <c r="K175" s="68">
        <f>SUM(K167:K174)</f>
        <v>2.7836562863843513E-2</v>
      </c>
    </row>
    <row r="177" spans="3:22" x14ac:dyDescent="0.25">
      <c r="C177" t="s">
        <v>34</v>
      </c>
      <c r="N177" s="69" t="s">
        <v>34</v>
      </c>
      <c r="O177" s="70"/>
      <c r="P177" s="70"/>
      <c r="Q177" s="70"/>
      <c r="R177" s="70"/>
      <c r="S177" s="70"/>
      <c r="T177" s="70"/>
      <c r="U177" s="71"/>
      <c r="V177" s="71"/>
    </row>
    <row r="178" spans="3:22" ht="36" x14ac:dyDescent="0.25">
      <c r="C178" s="72" t="s">
        <v>10</v>
      </c>
      <c r="D178" s="73"/>
      <c r="E178" s="74"/>
      <c r="F178" s="75" t="s">
        <v>11</v>
      </c>
      <c r="G178" s="76" t="s">
        <v>35</v>
      </c>
      <c r="H178" s="76" t="s">
        <v>13</v>
      </c>
      <c r="I178" s="75" t="s">
        <v>14</v>
      </c>
      <c r="J178" s="76" t="s">
        <v>15</v>
      </c>
      <c r="K178" s="77" t="s">
        <v>16</v>
      </c>
      <c r="N178" s="78" t="s">
        <v>10</v>
      </c>
      <c r="O178" s="79"/>
      <c r="P178" s="79"/>
      <c r="Q178" s="80"/>
      <c r="R178" s="81" t="s">
        <v>17</v>
      </c>
      <c r="S178" s="81" t="s">
        <v>18</v>
      </c>
      <c r="T178" s="82" t="s">
        <v>19</v>
      </c>
      <c r="U178" s="81" t="s">
        <v>20</v>
      </c>
      <c r="V178" s="83" t="s">
        <v>21</v>
      </c>
    </row>
    <row r="179" spans="3:22" x14ac:dyDescent="0.25">
      <c r="C179" t="s">
        <v>6</v>
      </c>
      <c r="N179" t="s">
        <v>6</v>
      </c>
    </row>
    <row r="181" spans="3:22" x14ac:dyDescent="0.25">
      <c r="C181" s="22" t="s">
        <v>37</v>
      </c>
      <c r="D181" s="23"/>
      <c r="E181" s="24"/>
      <c r="F181" s="25">
        <v>1</v>
      </c>
      <c r="G181" s="26">
        <v>4.87</v>
      </c>
      <c r="H181" s="26">
        <v>4.87</v>
      </c>
      <c r="I181" s="25">
        <v>0.17</v>
      </c>
      <c r="J181" s="27">
        <f t="shared" ref="J181:J190" si="16">IFERROR(I181*H181," ")</f>
        <v>0.82790000000000008</v>
      </c>
      <c r="K181" s="28">
        <f>IF(J181=" "," ",J181/J228)</f>
        <v>2.1346990181390111E-2</v>
      </c>
      <c r="N181" s="29" t="s">
        <v>37</v>
      </c>
      <c r="O181" s="30"/>
      <c r="P181" s="30"/>
      <c r="Q181" s="31"/>
      <c r="R181" s="32">
        <v>2.1346990181390111E-2</v>
      </c>
      <c r="S181" s="174">
        <v>851230012</v>
      </c>
      <c r="T181" s="174" t="s">
        <v>24</v>
      </c>
      <c r="U181" s="34">
        <v>0</v>
      </c>
      <c r="V181" s="35">
        <f>IF(N181=" "," ",R181*U181)</f>
        <v>0</v>
      </c>
    </row>
    <row r="182" spans="3:22" x14ac:dyDescent="0.25">
      <c r="C182" s="37" t="s">
        <v>39</v>
      </c>
      <c r="D182" s="38"/>
      <c r="E182" s="39"/>
      <c r="F182" s="40">
        <v>2</v>
      </c>
      <c r="G182" s="41">
        <v>4.3899999999999997</v>
      </c>
      <c r="H182" s="41">
        <v>8.7799999999999994</v>
      </c>
      <c r="I182" s="40">
        <v>0.17</v>
      </c>
      <c r="J182" s="42">
        <f t="shared" si="16"/>
        <v>1.4925999999999999</v>
      </c>
      <c r="K182" s="43">
        <f>IF(J182=" "," ",J182/J228)</f>
        <v>3.8485949444066768E-2</v>
      </c>
      <c r="N182" s="44" t="s">
        <v>39</v>
      </c>
      <c r="O182" s="45"/>
      <c r="P182" s="45"/>
      <c r="Q182" s="46"/>
      <c r="R182" s="47">
        <v>3.8485949444066768E-2</v>
      </c>
      <c r="S182" s="175">
        <v>851230012</v>
      </c>
      <c r="T182" s="175" t="s">
        <v>24</v>
      </c>
      <c r="U182" s="49">
        <v>0</v>
      </c>
      <c r="V182" s="50">
        <f>IF(N182=" "," ",R182*U182)</f>
        <v>0</v>
      </c>
    </row>
    <row r="183" spans="3:22" x14ac:dyDescent="0.25">
      <c r="C183" s="37" t="s">
        <v>41</v>
      </c>
      <c r="D183" s="38"/>
      <c r="E183" s="39"/>
      <c r="F183" s="40">
        <v>4</v>
      </c>
      <c r="G183" s="41">
        <v>4.34</v>
      </c>
      <c r="H183" s="41">
        <v>17.36</v>
      </c>
      <c r="I183" s="40">
        <v>0.17</v>
      </c>
      <c r="J183" s="42">
        <f t="shared" si="16"/>
        <v>2.9512</v>
      </c>
      <c r="K183" s="43">
        <f>IF(J183=" "," ",J183/J228)</f>
        <v>7.6095225780068235E-2</v>
      </c>
      <c r="N183" s="44" t="s">
        <v>41</v>
      </c>
      <c r="O183" s="45"/>
      <c r="P183" s="45"/>
      <c r="Q183" s="46"/>
      <c r="R183" s="47">
        <v>7.6095225780068235E-2</v>
      </c>
      <c r="S183" s="175">
        <v>851230012</v>
      </c>
      <c r="T183" s="175" t="s">
        <v>24</v>
      </c>
      <c r="U183" s="49">
        <v>0</v>
      </c>
      <c r="V183" s="50">
        <f t="shared" ref="V183" si="17">IF(N183=" "," ",R183*U183)</f>
        <v>0</v>
      </c>
    </row>
    <row r="184" spans="3:22" x14ac:dyDescent="0.25">
      <c r="C184" s="37" t="s">
        <v>6</v>
      </c>
      <c r="D184" s="38"/>
      <c r="E184" s="39"/>
      <c r="F184" s="40" t="s">
        <v>6</v>
      </c>
      <c r="G184" s="41" t="s">
        <v>6</v>
      </c>
      <c r="H184" s="41" t="s">
        <v>6</v>
      </c>
      <c r="I184" s="40" t="s">
        <v>6</v>
      </c>
      <c r="J184" s="42" t="str">
        <f t="shared" si="16"/>
        <v xml:space="preserve"> </v>
      </c>
      <c r="K184" s="43" t="str">
        <f>IF(J184=" "," ",J184/J228)</f>
        <v xml:space="preserve"> </v>
      </c>
      <c r="N184" s="44" t="s">
        <v>6</v>
      </c>
      <c r="O184" s="45"/>
      <c r="P184" s="45"/>
      <c r="Q184" s="46"/>
      <c r="R184" s="47" t="s">
        <v>6</v>
      </c>
      <c r="S184" s="175" t="s">
        <v>6</v>
      </c>
      <c r="T184" s="175" t="s">
        <v>6</v>
      </c>
      <c r="U184" s="49" t="s">
        <v>6</v>
      </c>
      <c r="V184" s="50" t="str">
        <f>IF(N184=" "," ",R184*U184)</f>
        <v xml:space="preserve"> </v>
      </c>
    </row>
    <row r="185" spans="3:22" x14ac:dyDescent="0.25">
      <c r="C185" s="37" t="s">
        <v>6</v>
      </c>
      <c r="D185" s="38"/>
      <c r="E185" s="39"/>
      <c r="F185" s="40" t="s">
        <v>6</v>
      </c>
      <c r="G185" s="41" t="s">
        <v>6</v>
      </c>
      <c r="H185" s="41" t="s">
        <v>6</v>
      </c>
      <c r="I185" s="40" t="s">
        <v>6</v>
      </c>
      <c r="J185" s="42" t="str">
        <f t="shared" si="16"/>
        <v xml:space="preserve"> </v>
      </c>
      <c r="K185" s="43" t="str">
        <f>IF(J185=" "," ",J185/J228)</f>
        <v xml:space="preserve"> </v>
      </c>
      <c r="N185" s="44" t="s">
        <v>6</v>
      </c>
      <c r="O185" s="45"/>
      <c r="P185" s="45"/>
      <c r="Q185" s="46"/>
      <c r="R185" s="47" t="s">
        <v>6</v>
      </c>
      <c r="S185" s="175" t="s">
        <v>6</v>
      </c>
      <c r="T185" s="175" t="s">
        <v>6</v>
      </c>
      <c r="U185" s="49" t="s">
        <v>6</v>
      </c>
      <c r="V185" s="50" t="str">
        <f>IF(N185=" "," ",R185*U185)</f>
        <v xml:space="preserve"> </v>
      </c>
    </row>
    <row r="186" spans="3:22" x14ac:dyDescent="0.25">
      <c r="C186" s="37" t="s">
        <v>6</v>
      </c>
      <c r="D186" s="38"/>
      <c r="E186" s="39"/>
      <c r="F186" s="40" t="s">
        <v>6</v>
      </c>
      <c r="G186" s="41" t="s">
        <v>6</v>
      </c>
      <c r="H186" s="41" t="s">
        <v>6</v>
      </c>
      <c r="I186" s="40" t="s">
        <v>6</v>
      </c>
      <c r="J186" s="42" t="str">
        <f t="shared" si="16"/>
        <v xml:space="preserve"> </v>
      </c>
      <c r="K186" s="43" t="str">
        <f>IF(J186=" "," ",J186/J228)</f>
        <v xml:space="preserve"> </v>
      </c>
      <c r="N186" s="44" t="s">
        <v>6</v>
      </c>
      <c r="O186" s="45"/>
      <c r="P186" s="45"/>
      <c r="Q186" s="46"/>
      <c r="R186" s="47" t="s">
        <v>6</v>
      </c>
      <c r="S186" s="175" t="s">
        <v>6</v>
      </c>
      <c r="T186" s="175" t="s">
        <v>6</v>
      </c>
      <c r="U186" s="49" t="s">
        <v>6</v>
      </c>
      <c r="V186" s="50" t="str">
        <f t="shared" ref="V186:V189" si="18">IF(N186=" "," ",R186*U186)</f>
        <v xml:space="preserve"> </v>
      </c>
    </row>
    <row r="187" spans="3:22" x14ac:dyDescent="0.25">
      <c r="C187" s="37" t="s">
        <v>6</v>
      </c>
      <c r="D187" s="38"/>
      <c r="E187" s="39"/>
      <c r="F187" s="40" t="s">
        <v>6</v>
      </c>
      <c r="G187" s="41" t="s">
        <v>6</v>
      </c>
      <c r="H187" s="41" t="s">
        <v>6</v>
      </c>
      <c r="I187" s="40" t="s">
        <v>6</v>
      </c>
      <c r="J187" s="42" t="str">
        <f t="shared" si="16"/>
        <v xml:space="preserve"> </v>
      </c>
      <c r="K187" s="43" t="str">
        <f>IF(J187=" "," ",J187/J228)</f>
        <v xml:space="preserve"> </v>
      </c>
      <c r="N187" s="44" t="s">
        <v>6</v>
      </c>
      <c r="O187" s="45"/>
      <c r="P187" s="45"/>
      <c r="Q187" s="46"/>
      <c r="R187" s="47" t="s">
        <v>6</v>
      </c>
      <c r="S187" s="175" t="s">
        <v>6</v>
      </c>
      <c r="T187" s="175" t="s">
        <v>6</v>
      </c>
      <c r="U187" s="49" t="s">
        <v>6</v>
      </c>
      <c r="V187" s="50" t="str">
        <f t="shared" si="18"/>
        <v xml:space="preserve"> </v>
      </c>
    </row>
    <row r="188" spans="3:22" x14ac:dyDescent="0.25">
      <c r="C188" s="37" t="s">
        <v>6</v>
      </c>
      <c r="D188" s="38"/>
      <c r="E188" s="39"/>
      <c r="F188" s="40" t="s">
        <v>6</v>
      </c>
      <c r="G188" s="41" t="s">
        <v>6</v>
      </c>
      <c r="H188" s="41" t="s">
        <v>6</v>
      </c>
      <c r="I188" s="40" t="s">
        <v>6</v>
      </c>
      <c r="J188" s="42" t="str">
        <f t="shared" si="16"/>
        <v xml:space="preserve"> </v>
      </c>
      <c r="K188" s="43" t="str">
        <f>IF(J188=" "," ",J188/J228)</f>
        <v xml:space="preserve"> </v>
      </c>
      <c r="N188" s="44" t="s">
        <v>6</v>
      </c>
      <c r="O188" s="45"/>
      <c r="P188" s="45"/>
      <c r="Q188" s="46"/>
      <c r="R188" s="47" t="s">
        <v>6</v>
      </c>
      <c r="S188" s="175" t="s">
        <v>6</v>
      </c>
      <c r="T188" s="175" t="s">
        <v>6</v>
      </c>
      <c r="U188" s="49" t="s">
        <v>6</v>
      </c>
      <c r="V188" s="50" t="str">
        <f t="shared" si="18"/>
        <v xml:space="preserve"> </v>
      </c>
    </row>
    <row r="189" spans="3:22" x14ac:dyDescent="0.25">
      <c r="C189" s="37" t="s">
        <v>6</v>
      </c>
      <c r="D189" s="38"/>
      <c r="E189" s="39"/>
      <c r="F189" s="40" t="s">
        <v>6</v>
      </c>
      <c r="G189" s="41" t="s">
        <v>6</v>
      </c>
      <c r="H189" s="41" t="s">
        <v>6</v>
      </c>
      <c r="I189" s="40" t="s">
        <v>6</v>
      </c>
      <c r="J189" s="42" t="str">
        <f t="shared" si="16"/>
        <v xml:space="preserve"> </v>
      </c>
      <c r="K189" s="43" t="str">
        <f>IF(J189=" "," ",J189/J228)</f>
        <v xml:space="preserve"> </v>
      </c>
      <c r="N189" s="44" t="s">
        <v>6</v>
      </c>
      <c r="O189" s="45"/>
      <c r="P189" s="45"/>
      <c r="Q189" s="46"/>
      <c r="R189" s="47" t="s">
        <v>6</v>
      </c>
      <c r="S189" s="175" t="s">
        <v>6</v>
      </c>
      <c r="T189" s="175" t="s">
        <v>6</v>
      </c>
      <c r="U189" s="49" t="s">
        <v>6</v>
      </c>
      <c r="V189" s="50" t="str">
        <f t="shared" si="18"/>
        <v xml:space="preserve"> </v>
      </c>
    </row>
    <row r="190" spans="3:22" x14ac:dyDescent="0.25">
      <c r="C190" s="51" t="s">
        <v>6</v>
      </c>
      <c r="D190" s="52"/>
      <c r="E190" s="53"/>
      <c r="F190" s="54" t="s">
        <v>6</v>
      </c>
      <c r="G190" s="55" t="s">
        <v>6</v>
      </c>
      <c r="H190" s="55" t="s">
        <v>6</v>
      </c>
      <c r="I190" s="54" t="s">
        <v>6</v>
      </c>
      <c r="J190" s="56" t="str">
        <f t="shared" si="16"/>
        <v xml:space="preserve"> </v>
      </c>
      <c r="K190" s="57" t="str">
        <f>IF(J190=" "," ",J190/J228)</f>
        <v xml:space="preserve"> </v>
      </c>
      <c r="N190" s="58" t="s">
        <v>6</v>
      </c>
      <c r="O190" s="59"/>
      <c r="P190" s="59"/>
      <c r="Q190" s="60"/>
      <c r="R190" s="61" t="s">
        <v>6</v>
      </c>
      <c r="S190" s="176" t="s">
        <v>6</v>
      </c>
      <c r="T190" s="176" t="s">
        <v>6</v>
      </c>
      <c r="U190" s="63" t="s">
        <v>6</v>
      </c>
      <c r="V190" s="64" t="str">
        <f>IF(N190=" "," ",R190*U190)</f>
        <v xml:space="preserve"> </v>
      </c>
    </row>
    <row r="192" spans="3:22" x14ac:dyDescent="0.25">
      <c r="C192" s="65" t="s">
        <v>42</v>
      </c>
      <c r="D192" s="66"/>
      <c r="E192" s="66"/>
      <c r="F192" s="66"/>
      <c r="G192" s="66"/>
      <c r="H192" s="66"/>
      <c r="I192" s="66"/>
      <c r="J192" s="67">
        <f>SUM(J181:J191)</f>
        <v>5.2717000000000001</v>
      </c>
      <c r="K192" s="68">
        <f>SUM(K181:K191)</f>
        <v>0.1359281654055251</v>
      </c>
    </row>
    <row r="194" spans="3:22" x14ac:dyDescent="0.25">
      <c r="C194" t="s">
        <v>43</v>
      </c>
      <c r="N194" s="69" t="s">
        <v>43</v>
      </c>
      <c r="O194" s="70"/>
      <c r="P194" s="70"/>
      <c r="Q194" s="70"/>
      <c r="R194" s="70"/>
      <c r="S194" s="70"/>
      <c r="T194" s="70"/>
      <c r="U194" s="71"/>
      <c r="V194" s="71"/>
    </row>
    <row r="195" spans="3:22" ht="36" x14ac:dyDescent="0.25">
      <c r="C195" s="84" t="s">
        <v>10</v>
      </c>
      <c r="D195" s="85"/>
      <c r="E195" s="85"/>
      <c r="F195" s="86"/>
      <c r="G195" s="87" t="s">
        <v>44</v>
      </c>
      <c r="H195" s="87" t="s">
        <v>11</v>
      </c>
      <c r="I195" s="88" t="s">
        <v>45</v>
      </c>
      <c r="J195" s="88" t="s">
        <v>15</v>
      </c>
      <c r="K195" s="89" t="s">
        <v>16</v>
      </c>
      <c r="N195" s="78" t="s">
        <v>10</v>
      </c>
      <c r="O195" s="79"/>
      <c r="P195" s="79"/>
      <c r="Q195" s="80"/>
      <c r="R195" s="81" t="s">
        <v>17</v>
      </c>
      <c r="S195" s="81" t="s">
        <v>18</v>
      </c>
      <c r="T195" s="82" t="s">
        <v>19</v>
      </c>
      <c r="U195" s="81" t="s">
        <v>20</v>
      </c>
      <c r="V195" s="83" t="s">
        <v>21</v>
      </c>
    </row>
    <row r="196" spans="3:22" x14ac:dyDescent="0.25">
      <c r="C196" t="s">
        <v>6</v>
      </c>
      <c r="N196" t="s">
        <v>6</v>
      </c>
    </row>
    <row r="198" spans="3:22" x14ac:dyDescent="0.25">
      <c r="C198" s="177" t="s">
        <v>47</v>
      </c>
      <c r="D198" s="178"/>
      <c r="E198" s="178"/>
      <c r="F198" s="179"/>
      <c r="G198" s="93" t="s">
        <v>48</v>
      </c>
      <c r="H198" s="94">
        <v>1</v>
      </c>
      <c r="I198" s="93">
        <v>13.5</v>
      </c>
      <c r="J198" s="95">
        <f t="shared" ref="J198:J217" si="19">IF(I198=" "," ",H198*I198)</f>
        <v>13.5</v>
      </c>
      <c r="K198" s="96">
        <f>IF(J198=" "," ",J198/J228)</f>
        <v>0.34809079290828177</v>
      </c>
      <c r="N198" s="180" t="s">
        <v>47</v>
      </c>
      <c r="O198" s="181"/>
      <c r="P198" s="181"/>
      <c r="Q198" s="182"/>
      <c r="R198" s="32">
        <v>0.34809079290828177</v>
      </c>
      <c r="S198" s="174">
        <v>376900011</v>
      </c>
      <c r="T198" s="174" t="s">
        <v>32</v>
      </c>
      <c r="U198" s="34">
        <v>0.4</v>
      </c>
      <c r="V198" s="35">
        <f>IF(N198=" "," ",R198*U198)</f>
        <v>0.13923631716331272</v>
      </c>
    </row>
    <row r="199" spans="3:22" x14ac:dyDescent="0.25">
      <c r="C199" s="97" t="s">
        <v>79</v>
      </c>
      <c r="D199" s="98"/>
      <c r="E199" s="98"/>
      <c r="F199" s="99"/>
      <c r="G199" s="100" t="s">
        <v>80</v>
      </c>
      <c r="H199" s="101">
        <v>0.3</v>
      </c>
      <c r="I199" s="100">
        <v>8.35</v>
      </c>
      <c r="J199" s="102">
        <f t="shared" si="19"/>
        <v>2.5049999999999999</v>
      </c>
      <c r="K199" s="103">
        <f>IF(J199=" "," ",J199/J228)</f>
        <v>6.4590180461870067E-2</v>
      </c>
      <c r="N199" s="183" t="s">
        <v>79</v>
      </c>
      <c r="O199" s="184"/>
      <c r="P199" s="184"/>
      <c r="Q199" s="185"/>
      <c r="R199" s="47">
        <v>6.4590180461870067E-2</v>
      </c>
      <c r="S199" s="175">
        <v>374400011</v>
      </c>
      <c r="T199" s="175" t="s">
        <v>32</v>
      </c>
      <c r="U199" s="49">
        <v>0.39939999999999998</v>
      </c>
      <c r="V199" s="50">
        <f>IF(N199=" "," ",R199*U199)</f>
        <v>2.5797318076470902E-2</v>
      </c>
    </row>
    <row r="200" spans="3:22" x14ac:dyDescent="0.25">
      <c r="C200" s="97" t="s">
        <v>82</v>
      </c>
      <c r="D200" s="98"/>
      <c r="E200" s="98"/>
      <c r="F200" s="99"/>
      <c r="G200" s="100" t="s">
        <v>51</v>
      </c>
      <c r="H200" s="101">
        <v>1.4E-2</v>
      </c>
      <c r="I200" s="100">
        <v>2.25</v>
      </c>
      <c r="J200" s="102">
        <f t="shared" si="19"/>
        <v>3.15E-2</v>
      </c>
      <c r="K200" s="103">
        <f>IF(J200=" "," ",J200/J228)</f>
        <v>8.1221185011932419E-4</v>
      </c>
      <c r="N200" s="183" t="s">
        <v>82</v>
      </c>
      <c r="O200" s="184"/>
      <c r="P200" s="184"/>
      <c r="Q200" s="185"/>
      <c r="R200" s="47">
        <v>8.1221185011932419E-4</v>
      </c>
      <c r="S200" s="175">
        <v>180000111</v>
      </c>
      <c r="T200" s="175" t="s">
        <v>32</v>
      </c>
      <c r="U200" s="49">
        <v>0.217</v>
      </c>
      <c r="V200" s="50">
        <f>IF(N200=" "," ",R200*U200)</f>
        <v>1.7624997147589334E-4</v>
      </c>
    </row>
    <row r="201" spans="3:22" x14ac:dyDescent="0.25">
      <c r="C201" s="97" t="s">
        <v>56</v>
      </c>
      <c r="D201" s="98"/>
      <c r="E201" s="98"/>
      <c r="F201" s="99"/>
      <c r="G201" s="100" t="s">
        <v>57</v>
      </c>
      <c r="H201" s="101">
        <v>1.9E-2</v>
      </c>
      <c r="I201" s="100">
        <v>26</v>
      </c>
      <c r="J201" s="102">
        <f t="shared" si="19"/>
        <v>0.49399999999999999</v>
      </c>
      <c r="K201" s="103">
        <f>IF(J201=" "," ",J201/J228)</f>
        <v>1.2737544570125273E-2</v>
      </c>
      <c r="N201" s="183" t="s">
        <v>56</v>
      </c>
      <c r="O201" s="184"/>
      <c r="P201" s="184"/>
      <c r="Q201" s="185"/>
      <c r="R201" s="47">
        <v>1.2737544570125273E-2</v>
      </c>
      <c r="S201" s="175">
        <v>379100011</v>
      </c>
      <c r="T201" s="175" t="s">
        <v>32</v>
      </c>
      <c r="U201" s="49">
        <v>0.4</v>
      </c>
      <c r="V201" s="50">
        <f>IF(N201=" "," ",R201*U201)</f>
        <v>5.0950178280501097E-3</v>
      </c>
    </row>
    <row r="202" spans="3:22" x14ac:dyDescent="0.25">
      <c r="C202" s="97" t="s">
        <v>50</v>
      </c>
      <c r="D202" s="98"/>
      <c r="E202" s="98"/>
      <c r="F202" s="99"/>
      <c r="G202" s="100" t="s">
        <v>51</v>
      </c>
      <c r="H202" s="101">
        <v>3.2000000000000001E-2</v>
      </c>
      <c r="I202" s="100">
        <v>15</v>
      </c>
      <c r="J202" s="102">
        <f t="shared" si="19"/>
        <v>0.48</v>
      </c>
      <c r="K202" s="103">
        <f>IF(J202=" "," ",J202/J228)</f>
        <v>1.2376561525627796E-2</v>
      </c>
      <c r="N202" s="183" t="s">
        <v>50</v>
      </c>
      <c r="O202" s="184"/>
      <c r="P202" s="184"/>
      <c r="Q202" s="185"/>
      <c r="R202" s="47">
        <v>1.2376561525627796E-2</v>
      </c>
      <c r="S202" s="175">
        <v>153100111</v>
      </c>
      <c r="T202" s="175" t="s">
        <v>32</v>
      </c>
      <c r="U202" s="49">
        <v>0.3019</v>
      </c>
      <c r="V202" s="50">
        <f>IF(N202=" "," ",R202*U202)</f>
        <v>3.7364839245870316E-3</v>
      </c>
    </row>
    <row r="203" spans="3:22" x14ac:dyDescent="0.25">
      <c r="C203" s="97" t="s">
        <v>84</v>
      </c>
      <c r="D203" s="98"/>
      <c r="E203" s="98"/>
      <c r="F203" s="99"/>
      <c r="G203" s="100" t="s">
        <v>85</v>
      </c>
      <c r="H203" s="101">
        <v>3</v>
      </c>
      <c r="I203" s="100">
        <v>4.5999999999999996</v>
      </c>
      <c r="J203" s="102">
        <f t="shared" si="19"/>
        <v>13.799999999999999</v>
      </c>
      <c r="K203" s="103">
        <f>IF(J203=" "," ",J203/J228)</f>
        <v>0.35582614386179912</v>
      </c>
      <c r="N203" s="183" t="s">
        <v>84</v>
      </c>
      <c r="O203" s="184"/>
      <c r="P203" s="184"/>
      <c r="Q203" s="185"/>
      <c r="R203" s="47">
        <v>0.35582614386179912</v>
      </c>
      <c r="S203" s="175">
        <v>354902411</v>
      </c>
      <c r="T203" s="175" t="s">
        <v>32</v>
      </c>
      <c r="U203" s="49">
        <v>0.20180000000000001</v>
      </c>
      <c r="V203" s="50">
        <f t="shared" ref="V203:V205" si="20">IF(N203=" "," ",R203*U203)</f>
        <v>7.1805715831311068E-2</v>
      </c>
    </row>
    <row r="204" spans="3:22" x14ac:dyDescent="0.25">
      <c r="C204" s="97" t="s">
        <v>53</v>
      </c>
      <c r="D204" s="98"/>
      <c r="E204" s="98"/>
      <c r="F204" s="99"/>
      <c r="G204" s="100" t="s">
        <v>54</v>
      </c>
      <c r="H204" s="101">
        <v>0.02</v>
      </c>
      <c r="I204" s="100">
        <v>18.91</v>
      </c>
      <c r="J204" s="102">
        <f t="shared" si="19"/>
        <v>0.37820000000000004</v>
      </c>
      <c r="K204" s="103">
        <f>IF(J204=" "," ",J204/J228)</f>
        <v>9.7516991020675688E-3</v>
      </c>
      <c r="N204" s="183" t="s">
        <v>53</v>
      </c>
      <c r="O204" s="184"/>
      <c r="P204" s="184"/>
      <c r="Q204" s="185"/>
      <c r="R204" s="47">
        <v>9.7516991020675688E-3</v>
      </c>
      <c r="S204" s="175">
        <v>354902422</v>
      </c>
      <c r="T204" s="175" t="s">
        <v>32</v>
      </c>
      <c r="U204" s="49">
        <v>0.20180000000000001</v>
      </c>
      <c r="V204" s="50">
        <f t="shared" si="20"/>
        <v>1.9678928787972352E-3</v>
      </c>
    </row>
    <row r="205" spans="3:22" x14ac:dyDescent="0.25">
      <c r="C205" s="97" t="s">
        <v>59</v>
      </c>
      <c r="D205" s="98"/>
      <c r="E205" s="98"/>
      <c r="F205" s="99"/>
      <c r="G205" s="100" t="s">
        <v>60</v>
      </c>
      <c r="H205" s="101">
        <v>0.1</v>
      </c>
      <c r="I205" s="100">
        <v>1.93</v>
      </c>
      <c r="J205" s="102">
        <f t="shared" si="19"/>
        <v>0.193</v>
      </c>
      <c r="K205" s="103">
        <f>IF(J205=" "," ",J205/J228)</f>
        <v>4.9764091134295099E-3</v>
      </c>
      <c r="N205" s="183" t="s">
        <v>59</v>
      </c>
      <c r="O205" s="184"/>
      <c r="P205" s="184"/>
      <c r="Q205" s="185"/>
      <c r="R205" s="47">
        <v>4.9764091134295099E-3</v>
      </c>
      <c r="S205" s="175">
        <v>429993125</v>
      </c>
      <c r="T205" s="175" t="s">
        <v>32</v>
      </c>
      <c r="U205" s="49">
        <v>0.4</v>
      </c>
      <c r="V205" s="50">
        <f t="shared" si="20"/>
        <v>1.9905636453718041E-3</v>
      </c>
    </row>
    <row r="206" spans="3:22" x14ac:dyDescent="0.25">
      <c r="C206" s="97" t="s">
        <v>62</v>
      </c>
      <c r="D206" s="98"/>
      <c r="E206" s="98"/>
      <c r="F206" s="99"/>
      <c r="G206" s="100" t="s">
        <v>63</v>
      </c>
      <c r="H206" s="101">
        <v>0.1</v>
      </c>
      <c r="I206" s="100">
        <v>4.8</v>
      </c>
      <c r="J206" s="102">
        <f t="shared" si="19"/>
        <v>0.48</v>
      </c>
      <c r="K206" s="103">
        <f>IF(J206=" "," ",J206/J228)</f>
        <v>1.2376561525627796E-2</v>
      </c>
      <c r="N206" s="183" t="s">
        <v>62</v>
      </c>
      <c r="O206" s="184"/>
      <c r="P206" s="184"/>
      <c r="Q206" s="185"/>
      <c r="R206" s="47">
        <v>1.2376561525627796E-2</v>
      </c>
      <c r="S206" s="175">
        <v>4292100117</v>
      </c>
      <c r="T206" s="175" t="s">
        <v>24</v>
      </c>
      <c r="U206" s="49">
        <v>0</v>
      </c>
      <c r="V206" s="50">
        <f>IF(N206=" "," ",R206*U206)</f>
        <v>0</v>
      </c>
    </row>
    <row r="207" spans="3:22" x14ac:dyDescent="0.25">
      <c r="C207" s="97" t="s">
        <v>65</v>
      </c>
      <c r="D207" s="98"/>
      <c r="E207" s="98"/>
      <c r="F207" s="99"/>
      <c r="G207" s="100" t="s">
        <v>57</v>
      </c>
      <c r="H207" s="101">
        <v>0.15</v>
      </c>
      <c r="I207" s="100">
        <v>2.6</v>
      </c>
      <c r="J207" s="102">
        <f t="shared" si="19"/>
        <v>0.39</v>
      </c>
      <c r="K207" s="103">
        <f>IF(J207=" "," ",J207/J228)</f>
        <v>1.0055956239572585E-2</v>
      </c>
      <c r="N207" s="183" t="s">
        <v>65</v>
      </c>
      <c r="O207" s="184"/>
      <c r="P207" s="184"/>
      <c r="Q207" s="185"/>
      <c r="R207" s="47">
        <v>1.0055956239572585E-2</v>
      </c>
      <c r="S207" s="175">
        <v>316000311</v>
      </c>
      <c r="T207" s="175" t="s">
        <v>32</v>
      </c>
      <c r="U207" s="49">
        <v>0.29449999999999998</v>
      </c>
      <c r="V207" s="50">
        <f t="shared" ref="V207:V217" si="21">IF(N207=" "," ",R207*U207)</f>
        <v>2.9614791125541261E-3</v>
      </c>
    </row>
    <row r="208" spans="3:22" x14ac:dyDescent="0.25">
      <c r="C208" s="97" t="s">
        <v>67</v>
      </c>
      <c r="D208" s="98"/>
      <c r="E208" s="98"/>
      <c r="F208" s="99"/>
      <c r="G208" s="100" t="s">
        <v>57</v>
      </c>
      <c r="H208" s="101">
        <v>0.01</v>
      </c>
      <c r="I208" s="100">
        <v>18</v>
      </c>
      <c r="J208" s="102">
        <f t="shared" si="19"/>
        <v>0.18</v>
      </c>
      <c r="K208" s="103">
        <f>IF(J208=" "," ",J208/J228)</f>
        <v>4.6412105721104239E-3</v>
      </c>
      <c r="N208" s="183" t="s">
        <v>67</v>
      </c>
      <c r="O208" s="184"/>
      <c r="P208" s="184"/>
      <c r="Q208" s="185"/>
      <c r="R208" s="47">
        <v>4.6412105721104239E-3</v>
      </c>
      <c r="S208" s="175">
        <v>421901045</v>
      </c>
      <c r="T208" s="175" t="s">
        <v>32</v>
      </c>
      <c r="U208" s="49">
        <v>0.4</v>
      </c>
      <c r="V208" s="50">
        <f t="shared" si="21"/>
        <v>1.8564842288441696E-3</v>
      </c>
    </row>
    <row r="209" spans="3:22" x14ac:dyDescent="0.25">
      <c r="C209" s="97" t="s">
        <v>6</v>
      </c>
      <c r="D209" s="98"/>
      <c r="E209" s="98"/>
      <c r="F209" s="99"/>
      <c r="G209" s="100" t="s">
        <v>6</v>
      </c>
      <c r="H209" s="101" t="s">
        <v>6</v>
      </c>
      <c r="I209" s="100" t="s">
        <v>6</v>
      </c>
      <c r="J209" s="102" t="str">
        <f t="shared" si="19"/>
        <v xml:space="preserve"> </v>
      </c>
      <c r="K209" s="103" t="str">
        <f>IF(J209=" "," ",J209/J228)</f>
        <v xml:space="preserve"> </v>
      </c>
      <c r="N209" s="183" t="s">
        <v>6</v>
      </c>
      <c r="O209" s="184"/>
      <c r="P209" s="184"/>
      <c r="Q209" s="185"/>
      <c r="R209" s="47" t="s">
        <v>6</v>
      </c>
      <c r="S209" s="175" t="s">
        <v>6</v>
      </c>
      <c r="T209" s="175" t="s">
        <v>6</v>
      </c>
      <c r="U209" s="49" t="s">
        <v>6</v>
      </c>
      <c r="V209" s="50" t="str">
        <f t="shared" si="21"/>
        <v xml:space="preserve"> </v>
      </c>
    </row>
    <row r="210" spans="3:22" x14ac:dyDescent="0.25">
      <c r="C210" s="97" t="s">
        <v>6</v>
      </c>
      <c r="D210" s="98"/>
      <c r="E210" s="98"/>
      <c r="F210" s="99"/>
      <c r="G210" s="100" t="s">
        <v>6</v>
      </c>
      <c r="H210" s="101" t="s">
        <v>6</v>
      </c>
      <c r="I210" s="100" t="s">
        <v>6</v>
      </c>
      <c r="J210" s="102" t="str">
        <f t="shared" si="19"/>
        <v xml:space="preserve"> </v>
      </c>
      <c r="K210" s="103" t="str">
        <f>IF(J210=" "," ",J210/J228)</f>
        <v xml:space="preserve"> </v>
      </c>
      <c r="N210" s="183" t="s">
        <v>6</v>
      </c>
      <c r="O210" s="184"/>
      <c r="P210" s="184"/>
      <c r="Q210" s="185"/>
      <c r="R210" s="47" t="s">
        <v>6</v>
      </c>
      <c r="S210" s="175" t="s">
        <v>6</v>
      </c>
      <c r="T210" s="175" t="s">
        <v>6</v>
      </c>
      <c r="U210" s="49" t="s">
        <v>6</v>
      </c>
      <c r="V210" s="50" t="str">
        <f t="shared" si="21"/>
        <v xml:space="preserve"> </v>
      </c>
    </row>
    <row r="211" spans="3:22" x14ac:dyDescent="0.25">
      <c r="C211" s="97" t="s">
        <v>6</v>
      </c>
      <c r="D211" s="98"/>
      <c r="E211" s="98"/>
      <c r="F211" s="99"/>
      <c r="G211" s="100" t="s">
        <v>6</v>
      </c>
      <c r="H211" s="101" t="s">
        <v>6</v>
      </c>
      <c r="I211" s="100" t="s">
        <v>6</v>
      </c>
      <c r="J211" s="102" t="str">
        <f t="shared" si="19"/>
        <v xml:space="preserve"> </v>
      </c>
      <c r="K211" s="103" t="str">
        <f>IF(J211=" "," ",J211/J228)</f>
        <v xml:space="preserve"> </v>
      </c>
      <c r="N211" s="183" t="s">
        <v>6</v>
      </c>
      <c r="O211" s="184"/>
      <c r="P211" s="184"/>
      <c r="Q211" s="185"/>
      <c r="R211" s="47" t="s">
        <v>6</v>
      </c>
      <c r="S211" s="175" t="s">
        <v>6</v>
      </c>
      <c r="T211" s="175" t="s">
        <v>6</v>
      </c>
      <c r="U211" s="49" t="s">
        <v>6</v>
      </c>
      <c r="V211" s="50" t="str">
        <f t="shared" si="21"/>
        <v xml:space="preserve"> </v>
      </c>
    </row>
    <row r="212" spans="3:22" x14ac:dyDescent="0.25">
      <c r="C212" s="97" t="s">
        <v>6</v>
      </c>
      <c r="D212" s="98"/>
      <c r="E212" s="98"/>
      <c r="F212" s="99"/>
      <c r="G212" s="100" t="s">
        <v>6</v>
      </c>
      <c r="H212" s="101" t="s">
        <v>6</v>
      </c>
      <c r="I212" s="100" t="s">
        <v>6</v>
      </c>
      <c r="J212" s="102" t="str">
        <f t="shared" si="19"/>
        <v xml:space="preserve"> </v>
      </c>
      <c r="K212" s="103" t="str">
        <f>IF(J212=" "," ",J212/J228)</f>
        <v xml:space="preserve"> </v>
      </c>
      <c r="N212" s="183" t="s">
        <v>6</v>
      </c>
      <c r="O212" s="184"/>
      <c r="P212" s="184"/>
      <c r="Q212" s="185"/>
      <c r="R212" s="47" t="s">
        <v>6</v>
      </c>
      <c r="S212" s="175" t="s">
        <v>6</v>
      </c>
      <c r="T212" s="175" t="s">
        <v>6</v>
      </c>
      <c r="U212" s="49" t="s">
        <v>6</v>
      </c>
      <c r="V212" s="50" t="str">
        <f t="shared" si="21"/>
        <v xml:space="preserve"> </v>
      </c>
    </row>
    <row r="213" spans="3:22" x14ac:dyDescent="0.25">
      <c r="C213" s="97" t="s">
        <v>6</v>
      </c>
      <c r="D213" s="98"/>
      <c r="E213" s="98"/>
      <c r="F213" s="99"/>
      <c r="G213" s="100" t="s">
        <v>6</v>
      </c>
      <c r="H213" s="101" t="s">
        <v>6</v>
      </c>
      <c r="I213" s="100" t="s">
        <v>6</v>
      </c>
      <c r="J213" s="102" t="str">
        <f t="shared" si="19"/>
        <v xml:space="preserve"> </v>
      </c>
      <c r="K213" s="103" t="str">
        <f>IF(J213=" "," ",J213/J228)</f>
        <v xml:space="preserve"> </v>
      </c>
      <c r="N213" s="183" t="s">
        <v>6</v>
      </c>
      <c r="O213" s="184"/>
      <c r="P213" s="184"/>
      <c r="Q213" s="185"/>
      <c r="R213" s="47" t="s">
        <v>6</v>
      </c>
      <c r="S213" s="175" t="s">
        <v>6</v>
      </c>
      <c r="T213" s="175" t="s">
        <v>6</v>
      </c>
      <c r="U213" s="49" t="s">
        <v>6</v>
      </c>
      <c r="V213" s="50" t="str">
        <f t="shared" si="21"/>
        <v xml:space="preserve"> </v>
      </c>
    </row>
    <row r="214" spans="3:22" x14ac:dyDescent="0.25">
      <c r="C214" s="97" t="s">
        <v>6</v>
      </c>
      <c r="D214" s="98"/>
      <c r="E214" s="98"/>
      <c r="F214" s="99"/>
      <c r="G214" s="100" t="s">
        <v>6</v>
      </c>
      <c r="H214" s="101" t="s">
        <v>6</v>
      </c>
      <c r="I214" s="100" t="s">
        <v>6</v>
      </c>
      <c r="J214" s="102" t="str">
        <f t="shared" si="19"/>
        <v xml:space="preserve"> </v>
      </c>
      <c r="K214" s="103" t="str">
        <f>IF(J214=" "," ",J214/J228)</f>
        <v xml:space="preserve"> </v>
      </c>
      <c r="N214" s="183" t="s">
        <v>6</v>
      </c>
      <c r="O214" s="184"/>
      <c r="P214" s="184"/>
      <c r="Q214" s="185"/>
      <c r="R214" s="47" t="s">
        <v>6</v>
      </c>
      <c r="S214" s="175" t="s">
        <v>6</v>
      </c>
      <c r="T214" s="175" t="s">
        <v>6</v>
      </c>
      <c r="U214" s="49" t="s">
        <v>6</v>
      </c>
      <c r="V214" s="50" t="str">
        <f t="shared" si="21"/>
        <v xml:space="preserve"> </v>
      </c>
    </row>
    <row r="215" spans="3:22" x14ac:dyDescent="0.25">
      <c r="C215" s="97" t="s">
        <v>6</v>
      </c>
      <c r="D215" s="98"/>
      <c r="E215" s="98"/>
      <c r="F215" s="99"/>
      <c r="G215" s="100" t="s">
        <v>6</v>
      </c>
      <c r="H215" s="101" t="s">
        <v>6</v>
      </c>
      <c r="I215" s="100" t="s">
        <v>6</v>
      </c>
      <c r="J215" s="102" t="str">
        <f t="shared" si="19"/>
        <v xml:space="preserve"> </v>
      </c>
      <c r="K215" s="103" t="str">
        <f>IF(J215=" "," ",J215/J228)</f>
        <v xml:space="preserve"> </v>
      </c>
      <c r="N215" s="183" t="s">
        <v>6</v>
      </c>
      <c r="O215" s="184"/>
      <c r="P215" s="184"/>
      <c r="Q215" s="185"/>
      <c r="R215" s="47" t="s">
        <v>6</v>
      </c>
      <c r="S215" s="175" t="s">
        <v>6</v>
      </c>
      <c r="T215" s="175" t="s">
        <v>6</v>
      </c>
      <c r="U215" s="49" t="s">
        <v>6</v>
      </c>
      <c r="V215" s="50" t="str">
        <f t="shared" si="21"/>
        <v xml:space="preserve"> </v>
      </c>
    </row>
    <row r="216" spans="3:22" x14ac:dyDescent="0.25">
      <c r="C216" s="97" t="s">
        <v>6</v>
      </c>
      <c r="D216" s="98"/>
      <c r="E216" s="98"/>
      <c r="F216" s="99"/>
      <c r="G216" s="100" t="s">
        <v>6</v>
      </c>
      <c r="H216" s="101" t="s">
        <v>6</v>
      </c>
      <c r="I216" s="100" t="s">
        <v>6</v>
      </c>
      <c r="J216" s="102" t="str">
        <f t="shared" si="19"/>
        <v xml:space="preserve"> </v>
      </c>
      <c r="K216" s="103" t="str">
        <f>IF(J216=" "," ",J216/J228)</f>
        <v xml:space="preserve"> </v>
      </c>
      <c r="N216" s="183" t="s">
        <v>6</v>
      </c>
      <c r="O216" s="184"/>
      <c r="P216" s="184"/>
      <c r="Q216" s="185"/>
      <c r="R216" s="47" t="s">
        <v>6</v>
      </c>
      <c r="S216" s="175" t="s">
        <v>6</v>
      </c>
      <c r="T216" s="175" t="s">
        <v>6</v>
      </c>
      <c r="U216" s="49" t="s">
        <v>6</v>
      </c>
      <c r="V216" s="50" t="str">
        <f t="shared" si="21"/>
        <v xml:space="preserve"> </v>
      </c>
    </row>
    <row r="217" spans="3:22" x14ac:dyDescent="0.25">
      <c r="C217" s="104" t="s">
        <v>6</v>
      </c>
      <c r="D217" s="105"/>
      <c r="E217" s="105"/>
      <c r="F217" s="106"/>
      <c r="G217" s="107" t="s">
        <v>6</v>
      </c>
      <c r="H217" s="108" t="s">
        <v>6</v>
      </c>
      <c r="I217" s="107" t="s">
        <v>6</v>
      </c>
      <c r="J217" s="109" t="str">
        <f t="shared" si="19"/>
        <v xml:space="preserve"> </v>
      </c>
      <c r="K217" s="110" t="str">
        <f>IF(J217=" "," ",J217/J228)</f>
        <v xml:space="preserve"> </v>
      </c>
      <c r="N217" s="186" t="s">
        <v>6</v>
      </c>
      <c r="O217" s="187"/>
      <c r="P217" s="187"/>
      <c r="Q217" s="188"/>
      <c r="R217" s="61" t="s">
        <v>6</v>
      </c>
      <c r="S217" s="176" t="s">
        <v>6</v>
      </c>
      <c r="T217" s="176" t="s">
        <v>6</v>
      </c>
      <c r="U217" s="63" t="s">
        <v>6</v>
      </c>
      <c r="V217" s="64" t="str">
        <f t="shared" si="21"/>
        <v xml:space="preserve"> </v>
      </c>
    </row>
    <row r="218" spans="3:22" x14ac:dyDescent="0.25">
      <c r="N218" s="6">
        <v>0</v>
      </c>
      <c r="O218" s="6"/>
      <c r="P218" s="6"/>
      <c r="Q218" s="6"/>
    </row>
    <row r="219" spans="3:22" x14ac:dyDescent="0.25">
      <c r="C219" s="111" t="s">
        <v>68</v>
      </c>
      <c r="D219" s="112"/>
      <c r="E219" s="112"/>
      <c r="F219" s="112"/>
      <c r="G219" s="112"/>
      <c r="H219" s="112"/>
      <c r="I219" s="113"/>
      <c r="J219" s="114">
        <f>SUM(J198:J217)</f>
        <v>32.431699999999999</v>
      </c>
      <c r="K219" s="115">
        <f>SUM(K198:K217)</f>
        <v>0.83623527173063117</v>
      </c>
    </row>
    <row r="221" spans="3:22" x14ac:dyDescent="0.25">
      <c r="C221" s="116" t="s">
        <v>69</v>
      </c>
      <c r="D221" s="117"/>
      <c r="E221" s="117"/>
      <c r="F221" s="117"/>
      <c r="G221" s="117"/>
      <c r="H221" s="117"/>
      <c r="I221" s="117"/>
      <c r="J221" s="118"/>
      <c r="K221" s="118"/>
      <c r="N221" s="69" t="s">
        <v>69</v>
      </c>
      <c r="O221" s="70"/>
      <c r="P221" s="70"/>
      <c r="Q221" s="70"/>
      <c r="R221" s="70"/>
      <c r="S221" s="70"/>
      <c r="T221" s="70"/>
      <c r="U221" s="71"/>
      <c r="V221" s="71"/>
    </row>
    <row r="222" spans="3:22" ht="36" x14ac:dyDescent="0.25">
      <c r="C222" s="119" t="s">
        <v>10</v>
      </c>
      <c r="D222" s="120"/>
      <c r="E222" s="120"/>
      <c r="F222" s="121"/>
      <c r="G222" s="122" t="s">
        <v>44</v>
      </c>
      <c r="H222" s="122" t="s">
        <v>11</v>
      </c>
      <c r="I222" s="123" t="s">
        <v>12</v>
      </c>
      <c r="J222" s="123" t="s">
        <v>15</v>
      </c>
      <c r="K222" s="124" t="s">
        <v>16</v>
      </c>
      <c r="N222" s="78" t="s">
        <v>10</v>
      </c>
      <c r="O222" s="79"/>
      <c r="P222" s="79"/>
      <c r="Q222" s="80"/>
      <c r="R222" s="81" t="s">
        <v>17</v>
      </c>
      <c r="S222" s="81" t="s">
        <v>18</v>
      </c>
      <c r="T222" s="82" t="s">
        <v>19</v>
      </c>
      <c r="U222" s="81" t="s">
        <v>20</v>
      </c>
      <c r="V222" s="83" t="s">
        <v>21</v>
      </c>
    </row>
    <row r="223" spans="3:22" x14ac:dyDescent="0.25">
      <c r="C223" s="125" t="s">
        <v>6</v>
      </c>
      <c r="D223" s="125"/>
      <c r="E223" s="125"/>
      <c r="F223" s="125"/>
      <c r="G223" s="125"/>
      <c r="H223" s="125"/>
      <c r="I223" s="125"/>
      <c r="J223" s="125"/>
      <c r="K223" s="125"/>
      <c r="N223" s="126" t="s">
        <v>6</v>
      </c>
      <c r="O223" s="126"/>
      <c r="P223" s="126"/>
      <c r="Q223" s="126"/>
      <c r="R223" s="126"/>
      <c r="S223" s="126"/>
      <c r="T223" s="126"/>
      <c r="U223" s="126"/>
      <c r="V223" s="126"/>
    </row>
    <row r="224" spans="3:22" x14ac:dyDescent="0.25">
      <c r="C224" s="127"/>
      <c r="D224" s="127"/>
      <c r="E224" s="127"/>
      <c r="F224" s="127"/>
      <c r="G224" s="127"/>
      <c r="H224" s="127"/>
      <c r="I224" s="127"/>
      <c r="J224" s="127"/>
      <c r="K224" s="127"/>
      <c r="N224" s="128"/>
      <c r="O224" s="128"/>
      <c r="P224" s="128"/>
      <c r="Q224" s="128"/>
      <c r="R224" s="128"/>
      <c r="S224" s="128"/>
      <c r="T224" s="128"/>
      <c r="U224" s="128"/>
      <c r="V224" s="128"/>
    </row>
    <row r="225" spans="3:22" x14ac:dyDescent="0.25">
      <c r="C225" s="127"/>
      <c r="D225" s="127"/>
      <c r="E225" s="127"/>
      <c r="F225" s="127"/>
      <c r="G225" s="127"/>
      <c r="H225" s="127"/>
      <c r="I225" s="127"/>
      <c r="J225" s="127"/>
      <c r="K225" s="127"/>
      <c r="N225" s="128"/>
      <c r="O225" s="128"/>
      <c r="P225" s="128"/>
      <c r="Q225" s="128"/>
      <c r="R225" s="128"/>
      <c r="S225" s="128"/>
      <c r="T225" s="128"/>
      <c r="U225" s="128"/>
      <c r="V225" s="128"/>
    </row>
    <row r="226" spans="3:22" x14ac:dyDescent="0.25">
      <c r="C226" s="111" t="s">
        <v>70</v>
      </c>
      <c r="D226" s="112"/>
      <c r="E226" s="112"/>
      <c r="F226" s="112"/>
      <c r="G226" s="112"/>
      <c r="H226" s="112"/>
      <c r="I226" s="113"/>
      <c r="J226" s="129">
        <v>0</v>
      </c>
      <c r="K226" s="130">
        <v>0</v>
      </c>
      <c r="N226" s="131"/>
      <c r="O226" s="131"/>
      <c r="P226" s="131"/>
      <c r="Q226" s="131"/>
      <c r="R226" s="131"/>
      <c r="S226" s="131"/>
      <c r="T226" s="131"/>
      <c r="U226" s="131"/>
      <c r="V226" s="131"/>
    </row>
    <row r="227" spans="3:22" x14ac:dyDescent="0.25">
      <c r="C227" s="127"/>
      <c r="D227" s="127"/>
      <c r="E227" s="127"/>
      <c r="F227" s="125"/>
      <c r="G227" s="125"/>
      <c r="H227" s="125"/>
      <c r="I227" s="127"/>
      <c r="J227" s="127"/>
      <c r="K227" s="127"/>
      <c r="N227" s="128"/>
      <c r="O227" s="128"/>
      <c r="P227" s="128"/>
      <c r="Q227" s="128"/>
      <c r="R227" s="128"/>
      <c r="S227" s="128"/>
      <c r="T227" s="128"/>
      <c r="U227" s="128"/>
      <c r="V227" s="128"/>
    </row>
    <row r="228" spans="3:22" x14ac:dyDescent="0.25">
      <c r="C228" s="132" t="s">
        <v>71</v>
      </c>
      <c r="D228" s="133"/>
      <c r="E228" s="117"/>
      <c r="F228" s="134" t="s">
        <v>72</v>
      </c>
      <c r="G228" s="135"/>
      <c r="H228" s="135"/>
      <c r="I228" s="136"/>
      <c r="J228" s="129">
        <f>+J226+J219+J192+J175</f>
        <v>38.782985000000004</v>
      </c>
      <c r="K228" s="137">
        <f>+K226+K219+K192+K175</f>
        <v>0.99999999999999978</v>
      </c>
      <c r="N228" s="138"/>
      <c r="O228" s="139"/>
      <c r="P228" s="140"/>
      <c r="Q228" s="141"/>
      <c r="R228" s="141"/>
      <c r="S228" s="141"/>
      <c r="T228" s="141"/>
      <c r="U228" s="141"/>
      <c r="V228" s="141"/>
    </row>
    <row r="229" spans="3:22" x14ac:dyDescent="0.25">
      <c r="C229" s="142"/>
      <c r="D229" s="143"/>
      <c r="E229" s="117"/>
      <c r="F229" s="144"/>
      <c r="G229" s="144"/>
      <c r="H229" s="145"/>
      <c r="I229" s="117"/>
      <c r="J229" s="117"/>
      <c r="K229" s="118"/>
      <c r="N229" s="146"/>
      <c r="O229" s="147"/>
      <c r="P229" s="140"/>
      <c r="Q229" s="141"/>
      <c r="R229" s="141"/>
      <c r="S229" s="141"/>
      <c r="T229" s="141"/>
      <c r="U229" s="141"/>
      <c r="V229" s="141"/>
    </row>
    <row r="230" spans="3:22" x14ac:dyDescent="0.25">
      <c r="C230" s="148"/>
      <c r="D230" s="149"/>
      <c r="E230" s="150"/>
      <c r="F230" s="151" t="s">
        <v>73</v>
      </c>
      <c r="G230" s="152"/>
      <c r="H230" s="152"/>
      <c r="I230" s="152"/>
      <c r="J230" s="153">
        <f>+J228*0.2</f>
        <v>7.7565970000000011</v>
      </c>
      <c r="K230" s="129"/>
      <c r="N230" s="154"/>
      <c r="O230" s="155"/>
      <c r="P230" s="156"/>
      <c r="Q230" s="141"/>
      <c r="R230" s="141"/>
      <c r="S230" s="141"/>
      <c r="T230" s="141"/>
      <c r="U230" s="141"/>
      <c r="V230" s="141"/>
    </row>
    <row r="231" spans="3:22" x14ac:dyDescent="0.25">
      <c r="C231" s="142"/>
      <c r="D231" s="143"/>
      <c r="E231" s="117"/>
      <c r="F231" s="117"/>
      <c r="G231" s="117"/>
      <c r="H231" s="118"/>
      <c r="I231" s="117"/>
      <c r="J231" s="117"/>
      <c r="K231" s="118"/>
      <c r="N231" s="146"/>
      <c r="O231" s="147"/>
      <c r="P231" s="140"/>
      <c r="Q231" s="141"/>
      <c r="R231" s="141"/>
      <c r="S231" s="141"/>
      <c r="T231" s="141"/>
      <c r="U231" s="141"/>
      <c r="V231" s="141"/>
    </row>
    <row r="232" spans="3:22" x14ac:dyDescent="0.25">
      <c r="C232" s="142"/>
      <c r="D232" s="143"/>
      <c r="E232" s="117"/>
      <c r="F232" s="151" t="s">
        <v>74</v>
      </c>
      <c r="G232" s="152"/>
      <c r="H232" s="152"/>
      <c r="I232" s="136"/>
      <c r="J232" s="157">
        <f>+J228+J230</f>
        <v>46.539582000000003</v>
      </c>
      <c r="K232" s="129"/>
      <c r="N232" s="146"/>
      <c r="O232" s="147"/>
      <c r="P232" s="140"/>
      <c r="Q232" s="141"/>
      <c r="R232" s="141"/>
      <c r="S232" s="141"/>
      <c r="T232" s="141"/>
      <c r="U232" s="141"/>
      <c r="V232" s="141"/>
    </row>
    <row r="233" spans="3:22" x14ac:dyDescent="0.25">
      <c r="C233" s="158"/>
      <c r="D233" s="159"/>
      <c r="E233" s="117"/>
      <c r="F233" s="117"/>
      <c r="G233" s="136"/>
      <c r="H233" s="118"/>
      <c r="I233" s="117"/>
      <c r="J233" s="117"/>
      <c r="K233" s="118"/>
      <c r="N233" s="160"/>
      <c r="O233" s="161"/>
      <c r="P233" s="140"/>
      <c r="Q233" s="141"/>
      <c r="R233" s="141"/>
      <c r="S233" s="141"/>
      <c r="T233" s="141"/>
      <c r="U233" s="141"/>
      <c r="V233" s="141"/>
    </row>
    <row r="234" spans="3:22" x14ac:dyDescent="0.25">
      <c r="C234" s="162"/>
      <c r="D234" s="163"/>
      <c r="E234" s="117"/>
      <c r="F234" s="151" t="s">
        <v>75</v>
      </c>
      <c r="G234" s="152"/>
      <c r="H234" s="152"/>
      <c r="I234" s="164"/>
      <c r="J234" s="165">
        <f>ROUND(J232,2)</f>
        <v>46.54</v>
      </c>
      <c r="K234" s="165"/>
      <c r="N234" s="166"/>
      <c r="O234" s="167"/>
      <c r="P234" s="140"/>
      <c r="Q234" s="141"/>
      <c r="R234" s="141"/>
      <c r="S234" s="141"/>
      <c r="T234" s="168" t="s">
        <v>76</v>
      </c>
      <c r="U234" s="169"/>
      <c r="V234" s="170">
        <f>SUM(V165:V229)</f>
        <v>0.25813021509303624</v>
      </c>
    </row>
  </sheetData>
  <mergeCells count="324">
    <mergeCell ref="F234:H234"/>
    <mergeCell ref="T234:U234"/>
    <mergeCell ref="C230:D230"/>
    <mergeCell ref="F230:I230"/>
    <mergeCell ref="N230:O230"/>
    <mergeCell ref="F232:H232"/>
    <mergeCell ref="C233:D233"/>
    <mergeCell ref="N233:O233"/>
    <mergeCell ref="C222:F222"/>
    <mergeCell ref="N222:Q222"/>
    <mergeCell ref="C226:I226"/>
    <mergeCell ref="C228:D228"/>
    <mergeCell ref="F228:H228"/>
    <mergeCell ref="N228:O228"/>
    <mergeCell ref="C216:F216"/>
    <mergeCell ref="N216:Q216"/>
    <mergeCell ref="C217:F217"/>
    <mergeCell ref="N217:Q217"/>
    <mergeCell ref="N218:Q218"/>
    <mergeCell ref="C219:I219"/>
    <mergeCell ref="C213:F213"/>
    <mergeCell ref="N213:Q213"/>
    <mergeCell ref="C214:F214"/>
    <mergeCell ref="N214:Q214"/>
    <mergeCell ref="C215:F215"/>
    <mergeCell ref="N215:Q215"/>
    <mergeCell ref="C210:F210"/>
    <mergeCell ref="N210:Q210"/>
    <mergeCell ref="C211:F211"/>
    <mergeCell ref="N211:Q211"/>
    <mergeCell ref="C212:F212"/>
    <mergeCell ref="N212:Q212"/>
    <mergeCell ref="C207:F207"/>
    <mergeCell ref="N207:Q207"/>
    <mergeCell ref="C208:F208"/>
    <mergeCell ref="N208:Q208"/>
    <mergeCell ref="C209:F209"/>
    <mergeCell ref="N209:Q209"/>
    <mergeCell ref="C204:F204"/>
    <mergeCell ref="N204:Q204"/>
    <mergeCell ref="C205:F205"/>
    <mergeCell ref="N205:Q205"/>
    <mergeCell ref="C206:F206"/>
    <mergeCell ref="N206:Q206"/>
    <mergeCell ref="C201:F201"/>
    <mergeCell ref="N201:Q201"/>
    <mergeCell ref="C202:F202"/>
    <mergeCell ref="N202:Q202"/>
    <mergeCell ref="C203:F203"/>
    <mergeCell ref="N203:Q203"/>
    <mergeCell ref="C198:F198"/>
    <mergeCell ref="N198:Q198"/>
    <mergeCell ref="C199:F199"/>
    <mergeCell ref="N199:Q199"/>
    <mergeCell ref="C200:F200"/>
    <mergeCell ref="N200:Q200"/>
    <mergeCell ref="C189:E189"/>
    <mergeCell ref="N189:Q189"/>
    <mergeCell ref="C190:E190"/>
    <mergeCell ref="N190:Q190"/>
    <mergeCell ref="C192:I192"/>
    <mergeCell ref="C195:F195"/>
    <mergeCell ref="N195:Q195"/>
    <mergeCell ref="C186:E186"/>
    <mergeCell ref="N186:Q186"/>
    <mergeCell ref="C187:E187"/>
    <mergeCell ref="N187:Q187"/>
    <mergeCell ref="C188:E188"/>
    <mergeCell ref="N188:Q188"/>
    <mergeCell ref="C183:E183"/>
    <mergeCell ref="N183:Q183"/>
    <mergeCell ref="C184:E184"/>
    <mergeCell ref="N184:Q184"/>
    <mergeCell ref="C185:E185"/>
    <mergeCell ref="N185:Q185"/>
    <mergeCell ref="C175:I175"/>
    <mergeCell ref="C178:E178"/>
    <mergeCell ref="N178:Q178"/>
    <mergeCell ref="C181:E181"/>
    <mergeCell ref="N181:Q181"/>
    <mergeCell ref="C182:E182"/>
    <mergeCell ref="N182:Q182"/>
    <mergeCell ref="C171:E171"/>
    <mergeCell ref="N171:Q171"/>
    <mergeCell ref="C172:E172"/>
    <mergeCell ref="N172:Q172"/>
    <mergeCell ref="C173:E173"/>
    <mergeCell ref="N173:Q173"/>
    <mergeCell ref="C168:E168"/>
    <mergeCell ref="N168:Q168"/>
    <mergeCell ref="C169:E169"/>
    <mergeCell ref="N169:Q169"/>
    <mergeCell ref="C170:E170"/>
    <mergeCell ref="N170:Q170"/>
    <mergeCell ref="D161:K161"/>
    <mergeCell ref="O161:V161"/>
    <mergeCell ref="C164:E164"/>
    <mergeCell ref="N164:Q164"/>
    <mergeCell ref="C167:E167"/>
    <mergeCell ref="N167:Q167"/>
    <mergeCell ref="C158:K158"/>
    <mergeCell ref="N158:V158"/>
    <mergeCell ref="C159:K159"/>
    <mergeCell ref="N159:V159"/>
    <mergeCell ref="D160:I160"/>
    <mergeCell ref="O160:T160"/>
    <mergeCell ref="F154:H154"/>
    <mergeCell ref="C155:D155"/>
    <mergeCell ref="N155:O155"/>
    <mergeCell ref="F156:H156"/>
    <mergeCell ref="T156:U156"/>
    <mergeCell ref="C157:K157"/>
    <mergeCell ref="N157:V157"/>
    <mergeCell ref="C148:I148"/>
    <mergeCell ref="C150:D150"/>
    <mergeCell ref="F150:H150"/>
    <mergeCell ref="N150:O150"/>
    <mergeCell ref="C152:D152"/>
    <mergeCell ref="F152:I152"/>
    <mergeCell ref="N152:O152"/>
    <mergeCell ref="C139:F139"/>
    <mergeCell ref="N139:Q139"/>
    <mergeCell ref="N140:Q140"/>
    <mergeCell ref="C141:I141"/>
    <mergeCell ref="C144:F144"/>
    <mergeCell ref="N144:Q144"/>
    <mergeCell ref="C136:F136"/>
    <mergeCell ref="N136:Q136"/>
    <mergeCell ref="C137:F137"/>
    <mergeCell ref="N137:Q137"/>
    <mergeCell ref="C138:F138"/>
    <mergeCell ref="N138:Q138"/>
    <mergeCell ref="C133:F133"/>
    <mergeCell ref="N133:Q133"/>
    <mergeCell ref="C134:F134"/>
    <mergeCell ref="N134:Q134"/>
    <mergeCell ref="C135:F135"/>
    <mergeCell ref="N135:Q135"/>
    <mergeCell ref="C130:F130"/>
    <mergeCell ref="N130:Q130"/>
    <mergeCell ref="C131:F131"/>
    <mergeCell ref="N131:Q131"/>
    <mergeCell ref="C132:F132"/>
    <mergeCell ref="N132:Q132"/>
    <mergeCell ref="C127:F127"/>
    <mergeCell ref="N127:Q127"/>
    <mergeCell ref="C128:F128"/>
    <mergeCell ref="N128:Q128"/>
    <mergeCell ref="C129:F129"/>
    <mergeCell ref="N129:Q129"/>
    <mergeCell ref="C124:F124"/>
    <mergeCell ref="N124:Q124"/>
    <mergeCell ref="C125:F125"/>
    <mergeCell ref="N125:Q125"/>
    <mergeCell ref="C126:F126"/>
    <mergeCell ref="N126:Q126"/>
    <mergeCell ref="C121:F121"/>
    <mergeCell ref="N121:Q121"/>
    <mergeCell ref="C122:F122"/>
    <mergeCell ref="N122:Q122"/>
    <mergeCell ref="C123:F123"/>
    <mergeCell ref="N123:Q123"/>
    <mergeCell ref="C112:E112"/>
    <mergeCell ref="N112:Q112"/>
    <mergeCell ref="C114:I114"/>
    <mergeCell ref="C117:F117"/>
    <mergeCell ref="N117:Q117"/>
    <mergeCell ref="C120:F120"/>
    <mergeCell ref="N120:Q120"/>
    <mergeCell ref="C109:E109"/>
    <mergeCell ref="N109:Q109"/>
    <mergeCell ref="C110:E110"/>
    <mergeCell ref="N110:Q110"/>
    <mergeCell ref="C111:E111"/>
    <mergeCell ref="N111:Q111"/>
    <mergeCell ref="C106:E106"/>
    <mergeCell ref="N106:Q106"/>
    <mergeCell ref="C107:E107"/>
    <mergeCell ref="N107:Q107"/>
    <mergeCell ref="C108:E108"/>
    <mergeCell ref="N108:Q108"/>
    <mergeCell ref="C103:E103"/>
    <mergeCell ref="N103:Q103"/>
    <mergeCell ref="C104:E104"/>
    <mergeCell ref="N104:Q104"/>
    <mergeCell ref="C105:E105"/>
    <mergeCell ref="N105:Q105"/>
    <mergeCell ref="C94:E94"/>
    <mergeCell ref="N94:Q94"/>
    <mergeCell ref="C95:E95"/>
    <mergeCell ref="N95:Q95"/>
    <mergeCell ref="C97:I97"/>
    <mergeCell ref="C100:E100"/>
    <mergeCell ref="N100:Q100"/>
    <mergeCell ref="C91:E91"/>
    <mergeCell ref="N91:Q91"/>
    <mergeCell ref="C92:E92"/>
    <mergeCell ref="N92:Q92"/>
    <mergeCell ref="C93:E93"/>
    <mergeCell ref="N93:Q93"/>
    <mergeCell ref="C86:E86"/>
    <mergeCell ref="N86:Q86"/>
    <mergeCell ref="C89:E89"/>
    <mergeCell ref="N89:Q89"/>
    <mergeCell ref="C90:E90"/>
    <mergeCell ref="N90:Q90"/>
    <mergeCell ref="C81:K81"/>
    <mergeCell ref="N81:V81"/>
    <mergeCell ref="D82:I82"/>
    <mergeCell ref="O82:T82"/>
    <mergeCell ref="D83:K83"/>
    <mergeCell ref="O83:V83"/>
    <mergeCell ref="F78:H78"/>
    <mergeCell ref="T78:U78"/>
    <mergeCell ref="C79:K79"/>
    <mergeCell ref="N79:V79"/>
    <mergeCell ref="C80:K80"/>
    <mergeCell ref="N80:V80"/>
    <mergeCell ref="C74:D74"/>
    <mergeCell ref="F74:I74"/>
    <mergeCell ref="N74:O74"/>
    <mergeCell ref="F76:H76"/>
    <mergeCell ref="C77:D77"/>
    <mergeCell ref="N77:O77"/>
    <mergeCell ref="N62:Q62"/>
    <mergeCell ref="C63:I63"/>
    <mergeCell ref="C66:F66"/>
    <mergeCell ref="N66:Q66"/>
    <mergeCell ref="C70:I70"/>
    <mergeCell ref="C72:D72"/>
    <mergeCell ref="F72:H72"/>
    <mergeCell ref="N72:O72"/>
    <mergeCell ref="C59:F59"/>
    <mergeCell ref="N59:Q59"/>
    <mergeCell ref="C60:F60"/>
    <mergeCell ref="N60:Q60"/>
    <mergeCell ref="C61:F61"/>
    <mergeCell ref="N61:Q61"/>
    <mergeCell ref="C56:F56"/>
    <mergeCell ref="N56:Q56"/>
    <mergeCell ref="C57:F57"/>
    <mergeCell ref="N57:Q57"/>
    <mergeCell ref="C58:F58"/>
    <mergeCell ref="N58:Q58"/>
    <mergeCell ref="C53:F53"/>
    <mergeCell ref="N53:Q53"/>
    <mergeCell ref="C54:F54"/>
    <mergeCell ref="N54:Q54"/>
    <mergeCell ref="C55:F55"/>
    <mergeCell ref="N55:Q55"/>
    <mergeCell ref="C50:F50"/>
    <mergeCell ref="N50:Q50"/>
    <mergeCell ref="C51:F51"/>
    <mergeCell ref="N51:Q51"/>
    <mergeCell ref="C52:F52"/>
    <mergeCell ref="N52:Q52"/>
    <mergeCell ref="C47:F47"/>
    <mergeCell ref="N47:Q47"/>
    <mergeCell ref="C48:F48"/>
    <mergeCell ref="N48:Q48"/>
    <mergeCell ref="C49:F49"/>
    <mergeCell ref="N49:Q49"/>
    <mergeCell ref="C44:F44"/>
    <mergeCell ref="N44:Q44"/>
    <mergeCell ref="C45:F45"/>
    <mergeCell ref="N45:Q45"/>
    <mergeCell ref="C46:F46"/>
    <mergeCell ref="N46:Q46"/>
    <mergeCell ref="C36:I36"/>
    <mergeCell ref="C39:F39"/>
    <mergeCell ref="N39:Q39"/>
    <mergeCell ref="C42:F42"/>
    <mergeCell ref="N42:Q42"/>
    <mergeCell ref="C43:F43"/>
    <mergeCell ref="N43:Q43"/>
    <mergeCell ref="C32:E32"/>
    <mergeCell ref="N32:Q32"/>
    <mergeCell ref="C33:E33"/>
    <mergeCell ref="N33:Q33"/>
    <mergeCell ref="C34:E34"/>
    <mergeCell ref="N34:Q34"/>
    <mergeCell ref="C29:E29"/>
    <mergeCell ref="N29:Q29"/>
    <mergeCell ref="C30:E30"/>
    <mergeCell ref="N30:Q30"/>
    <mergeCell ref="C31:E31"/>
    <mergeCell ref="N31:Q31"/>
    <mergeCell ref="C26:E26"/>
    <mergeCell ref="N26:Q26"/>
    <mergeCell ref="C27:E27"/>
    <mergeCell ref="N27:Q27"/>
    <mergeCell ref="C28:E28"/>
    <mergeCell ref="N28:Q28"/>
    <mergeCell ref="C17:E17"/>
    <mergeCell ref="N17:Q17"/>
    <mergeCell ref="C19:I19"/>
    <mergeCell ref="C22:E22"/>
    <mergeCell ref="N22:Q22"/>
    <mergeCell ref="C25:E25"/>
    <mergeCell ref="N25:Q25"/>
    <mergeCell ref="C14:E14"/>
    <mergeCell ref="N14:Q14"/>
    <mergeCell ref="C15:E15"/>
    <mergeCell ref="N15:Q15"/>
    <mergeCell ref="C16:E16"/>
    <mergeCell ref="N16:Q16"/>
    <mergeCell ref="C11:E11"/>
    <mergeCell ref="N11:Q11"/>
    <mergeCell ref="C12:E12"/>
    <mergeCell ref="N12:Q12"/>
    <mergeCell ref="C13:E13"/>
    <mergeCell ref="N13:Q13"/>
    <mergeCell ref="D4:I4"/>
    <mergeCell ref="O4:T4"/>
    <mergeCell ref="D5:K5"/>
    <mergeCell ref="O5:V5"/>
    <mergeCell ref="C8:E8"/>
    <mergeCell ref="N8:Q8"/>
    <mergeCell ref="C1:K1"/>
    <mergeCell ref="N1:V1"/>
    <mergeCell ref="C2:K2"/>
    <mergeCell ref="N2:V2"/>
    <mergeCell ref="C3:K3"/>
    <mergeCell ref="N3:V3"/>
  </mergeCells>
  <pageMargins left="0.7" right="0.7" top="0.75" bottom="0.75" header="0.3" footer="0.3"/>
  <pageSetup paperSize="9" scale="30" orientation="landscape" r:id="rId1"/>
  <rowBreaks count="2" manualBreakCount="2">
    <brk id="78" max="16383" man="1"/>
    <brk id="156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Yulexi Lara Tabara</dc:creator>
  <cp:lastModifiedBy>Yulexi Lara Tabara</cp:lastModifiedBy>
  <dcterms:created xsi:type="dcterms:W3CDTF">2026-03-26T14:43:56Z</dcterms:created>
  <dcterms:modified xsi:type="dcterms:W3CDTF">2026-03-26T14:48:24Z</dcterms:modified>
</cp:coreProperties>
</file>