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165" windowWidth="18900" windowHeight="7275" tabRatio="535"/>
  </bookViews>
  <sheets>
    <sheet name="guaranda" sheetId="4" r:id="rId1"/>
  </sheets>
  <calcPr calcId="145621"/>
</workbook>
</file>

<file path=xl/calcChain.xml><?xml version="1.0" encoding="utf-8"?>
<calcChain xmlns="http://schemas.openxmlformats.org/spreadsheetml/2006/main">
  <c r="I151" i="4" l="1"/>
  <c r="I149" i="4"/>
  <c r="I81" i="4"/>
  <c r="I4" i="4" s="1"/>
  <c r="I45" i="4"/>
  <c r="I13" i="4"/>
  <c r="I6" i="4"/>
  <c r="I5" i="4"/>
  <c r="I3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129" i="4" l="1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6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85" i="4" l="1"/>
  <c r="I130" i="4" s="1"/>
  <c r="I7" i="4" l="1"/>
</calcChain>
</file>

<file path=xl/sharedStrings.xml><?xml version="1.0" encoding="utf-8"?>
<sst xmlns="http://schemas.openxmlformats.org/spreadsheetml/2006/main" count="299" uniqueCount="78">
  <si>
    <t>guaranda</t>
  </si>
  <si>
    <t>Angel Polibio Chavez</t>
  </si>
  <si>
    <t>Escuela Simon Bolivar</t>
  </si>
  <si>
    <t>02h00001</t>
  </si>
  <si>
    <t xml:space="preserve">Chaves </t>
  </si>
  <si>
    <t>Escuela Alberto Flores Gonzalez</t>
  </si>
  <si>
    <t>02h00010</t>
  </si>
  <si>
    <t xml:space="preserve">Escuela Jose H gonzalez </t>
  </si>
  <si>
    <t>02h00009</t>
  </si>
  <si>
    <t xml:space="preserve">guaranda </t>
  </si>
  <si>
    <t>veintimilla</t>
  </si>
  <si>
    <t>Escuela Manuel de Echendia</t>
  </si>
  <si>
    <t>02h00035</t>
  </si>
  <si>
    <t>Nombre de la Unidad Educativa intervenida</t>
  </si>
  <si>
    <t>Codigo AMIE</t>
  </si>
  <si>
    <t>MONTO</t>
  </si>
  <si>
    <t>DESCRIPCION</t>
  </si>
  <si>
    <t>CANTIDAD</t>
  </si>
  <si>
    <t>UNIDAD</t>
  </si>
  <si>
    <t>TOTAL</t>
  </si>
  <si>
    <t>OBJETO</t>
  </si>
  <si>
    <t>CANTON</t>
  </si>
  <si>
    <t>PARROQUIA</t>
  </si>
  <si>
    <t>intervencion a instituciones educativas que cuentan con la necesidad de cambios de cubiertas y reparaciones de las baterias sanitarias en el canton san miguel provincia de bolivar .</t>
  </si>
  <si>
    <t>m²</t>
  </si>
  <si>
    <t>REPOSICION DE SUELO ( CON LASTRE)</t>
  </si>
  <si>
    <t>m³</t>
  </si>
  <si>
    <t>DESALOJO DE CIMIENTOS VOLQUETA</t>
  </si>
  <si>
    <t>EXCAVACION A MANO CIMIENTOS Y PLINTOS</t>
  </si>
  <si>
    <t>HORMIGON SIMPLE  ZAPATA F'C=210 KG/CM2</t>
  </si>
  <si>
    <t>HORMIGON SIMPLE REPLANTILLO F'C=140KG/CM2</t>
  </si>
  <si>
    <t>HORMIGON CICLOPEO 40% PIEDRA F'C=180 KG/CM2</t>
  </si>
  <si>
    <t>HORMIGON SIMPLE F`C=210 KG/CM2 EN COLUMNAS INCLUYE ENCOFRADO</t>
  </si>
  <si>
    <t>HORMIGON SIMPLE F`C=210 KG/CM2 EN VIGAS INCLUYE ENCOFRADO</t>
  </si>
  <si>
    <t>m</t>
  </si>
  <si>
    <t>ACERO DE REFUERZO EN BARRAS FY= 4200 KG/CM2</t>
  </si>
  <si>
    <t>kg</t>
  </si>
  <si>
    <t>MAMPOSTERIA DE BLOQUE DE CEMENTO ARENA E=15 CM</t>
  </si>
  <si>
    <t>CONTRAPISO HORMIGON SIMPLE FC=180KG/CM2 E=0.07CM MAS MALLA 15X15X4 CM</t>
  </si>
  <si>
    <t>CERAMICA DE PISO 30*30 CM ALTO TRAFICO CON MORTERO MONOCOMPON</t>
  </si>
  <si>
    <t>ENLUCIDO ESTUCADO</t>
  </si>
  <si>
    <t>PIZARRON TIZA LIQUIDA 1.22X2.44 CM INCLUYE TIZERO 2.40</t>
  </si>
  <si>
    <t>U</t>
  </si>
  <si>
    <t>CERRADURA LLAVE-LLAVE (INCLUYE INSTALACION)</t>
  </si>
  <si>
    <t>u</t>
  </si>
  <si>
    <t>PUERTA METALICA TOL REJAS</t>
  </si>
  <si>
    <t xml:space="preserve">ENTECHADO CON PLANCHAS GALVALUME PANEL 0,40 MM NATURAL </t>
  </si>
  <si>
    <t>M2</t>
  </si>
  <si>
    <t>FOCO AHORRADOR 20 W</t>
  </si>
  <si>
    <t>PUNTO DE ILUMINACION 120 V</t>
  </si>
  <si>
    <t>pto</t>
  </si>
  <si>
    <t>TOMACORRIENTES 120 V-20 A</t>
  </si>
  <si>
    <t>PINTURA Y EMPASTADO</t>
  </si>
  <si>
    <t>CORREA METALICA 100X50X15X3MM (INSTALACION DE ESTRUCTURA PARA CUBIERTA )</t>
  </si>
  <si>
    <t>HORMIGON SIMPLE BORDILLO 30,10,10  (F'C=180KG/CM2)</t>
  </si>
  <si>
    <t>ROTULOS CON CARACTERISTICAS DEL PROYECTO (PROVISION Y MONTAJE)</t>
  </si>
  <si>
    <t>REPOSICION DE PIEDRA</t>
  </si>
  <si>
    <t xml:space="preserve">PUERTA METALICA TOL </t>
  </si>
  <si>
    <t>TUBERIA PVC 110MM DRENAJE (MAT/TRAN/INST)</t>
  </si>
  <si>
    <t>DESAGUE DE AGUAS NEGRAS CON TUBERIA PVC 50MM</t>
  </si>
  <si>
    <t>pt</t>
  </si>
  <si>
    <t>DESAGUE DE AGUAS NEGRAS CON TUBERIA PVC 110MM</t>
  </si>
  <si>
    <t>INODORO TANQUE BAJO (PROVISION Y MONTAJE)</t>
  </si>
  <si>
    <t>PUNTO DE AGUA POTABLE PVC ROSCABLE 1/2"</t>
  </si>
  <si>
    <t>ACOMETIDA ELECTRICA 3X10</t>
  </si>
  <si>
    <t>P. UNITARIO</t>
  </si>
  <si>
    <t xml:space="preserve">BATERIAS SANITARIAS </t>
  </si>
  <si>
    <t xml:space="preserve">REPARACION DE AULAS </t>
  </si>
  <si>
    <t xml:space="preserve">DESENTECHADO </t>
  </si>
  <si>
    <t>M3</t>
  </si>
  <si>
    <t>ML</t>
  </si>
  <si>
    <t>PTO</t>
  </si>
  <si>
    <t>ESCUELA SIMON BOLIVAR</t>
  </si>
  <si>
    <t>DERROCAMIENTO</t>
  </si>
  <si>
    <t>LAVAMANOS</t>
  </si>
  <si>
    <t>GL</t>
  </si>
  <si>
    <t>Unidad Educativa Manuel Echeandia</t>
  </si>
  <si>
    <t>TOTAL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</si>
</sst>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\ _€_-;\-* #,##0.00\ _€_-;_-* &quot;-&quot;??\ _€_-;_-@_-"/>
    <numFmt numFmtId="165" formatCode="_(&quot;$&quot;* #,##0.00_);_(&quot;$&quot;* \(#,##0.00\);_(&quot;$&quot;* &quot;-&quot;??_);_(@_)"/>
    <numFmt numFmtId="166" formatCode="_ * #,##0.00_ ;_ * \-#,##0.00_ ;_ * &quot;-&quot;??_ ;_ @_ 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</cellStyleXfs>
  <cellXfs count="98">
    <xf numFmtId="0" fontId="0" fillId="0" borderId="0" xfId="0"/>
    <xf numFmtId="0" fontId="0" fillId="0" borderId="0" xfId="0" applyBorder="1"/>
    <xf numFmtId="0" fontId="6" fillId="0" borderId="3" xfId="0" applyFont="1" applyBorder="1" applyAlignment="1">
      <alignment horizontal="center"/>
    </xf>
    <xf numFmtId="0" fontId="6" fillId="0" borderId="3" xfId="0" applyFont="1" applyBorder="1"/>
    <xf numFmtId="43" fontId="6" fillId="0" borderId="6" xfId="4" applyNumberFormat="1" applyFont="1" applyFill="1" applyBorder="1" applyAlignment="1">
      <alignment horizontal="center"/>
    </xf>
    <xf numFmtId="0" fontId="4" fillId="0" borderId="3" xfId="0" applyFont="1" applyBorder="1"/>
    <xf numFmtId="0" fontId="0" fillId="5" borderId="3" xfId="0" applyFill="1" applyBorder="1"/>
    <xf numFmtId="0" fontId="0" fillId="5" borderId="3" xfId="0" applyFont="1" applyFill="1" applyBorder="1" applyAlignment="1"/>
    <xf numFmtId="0" fontId="4" fillId="0" borderId="3" xfId="0" applyFont="1" applyFill="1" applyBorder="1"/>
    <xf numFmtId="0" fontId="4" fillId="0" borderId="4" xfId="0" applyFont="1" applyFill="1" applyBorder="1" applyAlignment="1"/>
    <xf numFmtId="0" fontId="4" fillId="0" borderId="8" xfId="0" applyFont="1" applyFill="1" applyBorder="1" applyAlignment="1"/>
    <xf numFmtId="0" fontId="4" fillId="0" borderId="9" xfId="0" applyFont="1" applyFill="1" applyBorder="1" applyAlignment="1"/>
    <xf numFmtId="165" fontId="4" fillId="0" borderId="3" xfId="2" applyFont="1" applyBorder="1" applyAlignment="1"/>
    <xf numFmtId="165" fontId="4" fillId="0" borderId="3" xfId="2" applyFont="1" applyFill="1" applyBorder="1" applyAlignment="1"/>
    <xf numFmtId="0" fontId="0" fillId="0" borderId="2" xfId="0" applyBorder="1"/>
    <xf numFmtId="0" fontId="6" fillId="0" borderId="13" xfId="0" applyFont="1" applyFill="1" applyBorder="1"/>
    <xf numFmtId="0" fontId="6" fillId="0" borderId="14" xfId="0" applyFont="1" applyFill="1" applyBorder="1"/>
    <xf numFmtId="0" fontId="0" fillId="0" borderId="15" xfId="0" applyBorder="1"/>
    <xf numFmtId="0" fontId="0" fillId="0" borderId="16" xfId="0" applyBorder="1"/>
    <xf numFmtId="0" fontId="6" fillId="0" borderId="5" xfId="0" applyFont="1" applyFill="1" applyBorder="1" applyAlignment="1">
      <alignment horizontal="center"/>
    </xf>
    <xf numFmtId="165" fontId="6" fillId="0" borderId="3" xfId="2" applyFont="1" applyBorder="1" applyAlignment="1"/>
    <xf numFmtId="165" fontId="6" fillId="0" borderId="7" xfId="2" applyFont="1" applyFill="1" applyBorder="1" applyAlignment="1"/>
    <xf numFmtId="165" fontId="6" fillId="0" borderId="5" xfId="2" applyFont="1" applyFill="1" applyBorder="1"/>
    <xf numFmtId="0" fontId="0" fillId="3" borderId="18" xfId="0" applyFill="1" applyBorder="1"/>
    <xf numFmtId="0" fontId="0" fillId="3" borderId="18" xfId="0" applyFill="1" applyBorder="1" applyAlignment="1">
      <alignment wrapText="1"/>
    </xf>
    <xf numFmtId="0" fontId="1" fillId="2" borderId="18" xfId="0" applyFont="1" applyFill="1" applyBorder="1" applyAlignment="1">
      <alignment horizontal="center" vertical="center" wrapText="1"/>
    </xf>
    <xf numFmtId="0" fontId="0" fillId="2" borderId="18" xfId="0" applyFill="1" applyBorder="1"/>
    <xf numFmtId="0" fontId="1" fillId="3" borderId="18" xfId="0" applyFont="1" applyFill="1" applyBorder="1" applyAlignment="1">
      <alignment wrapText="1"/>
    </xf>
    <xf numFmtId="0" fontId="0" fillId="5" borderId="18" xfId="0" applyFill="1" applyBorder="1"/>
    <xf numFmtId="0" fontId="0" fillId="5" borderId="18" xfId="0" applyFont="1" applyFill="1" applyBorder="1" applyAlignment="1"/>
    <xf numFmtId="0" fontId="4" fillId="0" borderId="18" xfId="0" applyFont="1" applyBorder="1"/>
    <xf numFmtId="165" fontId="4" fillId="0" borderId="18" xfId="2" applyFont="1" applyBorder="1" applyAlignment="1"/>
    <xf numFmtId="165" fontId="4" fillId="0" borderId="18" xfId="2" applyFont="1" applyBorder="1"/>
    <xf numFmtId="0" fontId="4" fillId="0" borderId="18" xfId="0" applyFont="1" applyFill="1" applyBorder="1"/>
    <xf numFmtId="165" fontId="4" fillId="0" borderId="18" xfId="2" applyFont="1" applyFill="1" applyBorder="1" applyAlignment="1"/>
    <xf numFmtId="0" fontId="4" fillId="0" borderId="20" xfId="0" applyFont="1" applyFill="1" applyBorder="1" applyAlignment="1"/>
    <xf numFmtId="0" fontId="4" fillId="0" borderId="19" xfId="0" applyFont="1" applyFill="1" applyBorder="1" applyAlignment="1"/>
    <xf numFmtId="0" fontId="4" fillId="0" borderId="17" xfId="0" applyFont="1" applyFill="1" applyBorder="1" applyAlignment="1"/>
    <xf numFmtId="0" fontId="6" fillId="0" borderId="18" xfId="0" applyFont="1" applyBorder="1"/>
    <xf numFmtId="0" fontId="0" fillId="0" borderId="22" xfId="0" applyBorder="1"/>
    <xf numFmtId="0" fontId="0" fillId="0" borderId="23" xfId="0" applyBorder="1"/>
    <xf numFmtId="0" fontId="6" fillId="0" borderId="18" xfId="0" applyFont="1" applyBorder="1" applyAlignment="1">
      <alignment horizontal="center"/>
    </xf>
    <xf numFmtId="43" fontId="6" fillId="0" borderId="18" xfId="1" applyFont="1" applyBorder="1" applyAlignment="1"/>
    <xf numFmtId="165" fontId="6" fillId="0" borderId="18" xfId="2" applyFont="1" applyBorder="1" applyAlignment="1"/>
    <xf numFmtId="0" fontId="0" fillId="6" borderId="18" xfId="0" applyFill="1" applyBorder="1"/>
    <xf numFmtId="0" fontId="2" fillId="6" borderId="18" xfId="0" applyFont="1" applyFill="1" applyBorder="1" applyAlignment="1">
      <alignment horizontal="left" wrapText="1"/>
    </xf>
    <xf numFmtId="165" fontId="4" fillId="0" borderId="3" xfId="2" applyNumberFormat="1" applyFont="1" applyFill="1" applyBorder="1" applyAlignment="1"/>
    <xf numFmtId="165" fontId="4" fillId="0" borderId="3" xfId="2" applyNumberFormat="1" applyFont="1" applyBorder="1" applyAlignment="1"/>
    <xf numFmtId="165" fontId="4" fillId="0" borderId="3" xfId="2" applyNumberFormat="1" applyFont="1" applyBorder="1"/>
    <xf numFmtId="0" fontId="0" fillId="5" borderId="25" xfId="0" applyFill="1" applyBorder="1" applyAlignment="1"/>
    <xf numFmtId="0" fontId="0" fillId="5" borderId="15" xfId="0" applyFill="1" applyBorder="1" applyAlignment="1"/>
    <xf numFmtId="43" fontId="0" fillId="2" borderId="18" xfId="1" applyFont="1" applyFill="1" applyBorder="1"/>
    <xf numFmtId="43" fontId="0" fillId="3" borderId="18" xfId="1" applyFont="1" applyFill="1" applyBorder="1"/>
    <xf numFmtId="43" fontId="2" fillId="0" borderId="0" xfId="1" applyFont="1" applyFill="1" applyBorder="1" applyAlignment="1">
      <alignment horizontal="center" vertical="center" wrapText="1"/>
    </xf>
    <xf numFmtId="43" fontId="0" fillId="0" borderId="0" xfId="1" applyFont="1" applyFill="1"/>
    <xf numFmtId="43" fontId="0" fillId="5" borderId="18" xfId="1" applyFont="1" applyFill="1" applyBorder="1"/>
    <xf numFmtId="43" fontId="4" fillId="0" borderId="18" xfId="1" applyFont="1" applyBorder="1"/>
    <xf numFmtId="43" fontId="0" fillId="5" borderId="3" xfId="1" applyFont="1" applyFill="1" applyBorder="1"/>
    <xf numFmtId="43" fontId="4" fillId="0" borderId="3" xfId="1" applyFont="1" applyBorder="1"/>
    <xf numFmtId="43" fontId="0" fillId="5" borderId="15" xfId="1" applyFont="1" applyFill="1" applyBorder="1" applyAlignment="1"/>
    <xf numFmtId="43" fontId="0" fillId="0" borderId="0" xfId="1" applyFont="1"/>
    <xf numFmtId="0" fontId="1" fillId="0" borderId="26" xfId="0" applyFont="1" applyBorder="1"/>
    <xf numFmtId="0" fontId="1" fillId="0" borderId="27" xfId="0" applyFont="1" applyBorder="1"/>
    <xf numFmtId="43" fontId="1" fillId="0" borderId="27" xfId="1" applyFont="1" applyBorder="1"/>
    <xf numFmtId="0" fontId="0" fillId="0" borderId="2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164" fontId="7" fillId="5" borderId="18" xfId="3" applyFont="1" applyFill="1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5" borderId="3" xfId="0" applyFill="1" applyBorder="1" applyAlignment="1">
      <alignment horizontal="left"/>
    </xf>
    <xf numFmtId="0" fontId="0" fillId="4" borderId="18" xfId="0" applyFont="1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164" fontId="7" fillId="5" borderId="3" xfId="3" applyFont="1" applyFill="1" applyBorder="1" applyAlignment="1">
      <alignment horizontal="left" vertical="center"/>
    </xf>
    <xf numFmtId="0" fontId="0" fillId="5" borderId="18" xfId="0" applyFill="1" applyBorder="1" applyAlignment="1">
      <alignment horizontal="left"/>
    </xf>
    <xf numFmtId="0" fontId="0" fillId="5" borderId="18" xfId="0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4" fillId="2" borderId="18" xfId="2" applyFont="1" applyFill="1" applyBorder="1"/>
    <xf numFmtId="165" fontId="4" fillId="0" borderId="0" xfId="2" applyFont="1"/>
    <xf numFmtId="165" fontId="4" fillId="5" borderId="18" xfId="2" applyFont="1" applyFill="1" applyBorder="1" applyAlignment="1"/>
    <xf numFmtId="165" fontId="4" fillId="5" borderId="18" xfId="2" applyFont="1" applyFill="1" applyBorder="1"/>
    <xf numFmtId="165" fontId="4" fillId="5" borderId="3" xfId="2" applyNumberFormat="1" applyFont="1" applyFill="1" applyBorder="1" applyAlignment="1"/>
    <xf numFmtId="165" fontId="4" fillId="5" borderId="3" xfId="2" applyNumberFormat="1" applyFont="1" applyFill="1" applyBorder="1"/>
    <xf numFmtId="165" fontId="4" fillId="0" borderId="5" xfId="2" applyFont="1" applyBorder="1" applyAlignment="1"/>
    <xf numFmtId="165" fontId="4" fillId="0" borderId="6" xfId="2" applyFont="1" applyBorder="1" applyAlignment="1"/>
    <xf numFmtId="0" fontId="4" fillId="5" borderId="16" xfId="0" applyFont="1" applyFill="1" applyBorder="1" applyAlignment="1"/>
    <xf numFmtId="165" fontId="4" fillId="0" borderId="3" xfId="2" applyFont="1" applyBorder="1"/>
    <xf numFmtId="165" fontId="4" fillId="5" borderId="3" xfId="2" applyFont="1" applyFill="1" applyBorder="1"/>
    <xf numFmtId="165" fontId="8" fillId="0" borderId="28" xfId="2" applyNumberFormat="1" applyFont="1" applyBorder="1"/>
  </cellXfs>
  <cellStyles count="7">
    <cellStyle name="Millares" xfId="1" builtinId="3"/>
    <cellStyle name="Millares 2" xfId="3"/>
    <cellStyle name="Millares 2 2" xfId="5"/>
    <cellStyle name="Millares 2 2 2" xfId="4"/>
    <cellStyle name="Moneda" xfId="2" builtinId="4"/>
    <cellStyle name="Normal" xfId="0" builtinId="0"/>
    <cellStyle name="Normal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1"/>
  <sheetViews>
    <sheetView tabSelected="1" topLeftCell="A124" zoomScale="85" zoomScaleNormal="85" zoomScaleSheetLayoutView="80" workbookViewId="0">
      <selection activeCell="I151" sqref="I151"/>
    </sheetView>
  </sheetViews>
  <sheetFormatPr baseColWidth="10" defaultRowHeight="15" x14ac:dyDescent="0.25"/>
  <cols>
    <col min="1" max="1" width="4.140625" customWidth="1"/>
    <col min="3" max="3" width="9.42578125" customWidth="1"/>
    <col min="4" max="4" width="10.85546875" hidden="1" customWidth="1"/>
    <col min="5" max="5" width="55.5703125" customWidth="1"/>
    <col min="6" max="6" width="18.28515625" bestFit="1" customWidth="1"/>
    <col min="7" max="7" width="11.42578125" style="60"/>
    <col min="8" max="8" width="14.28515625" bestFit="1" customWidth="1"/>
    <col min="9" max="9" width="14.42578125" style="87" customWidth="1"/>
  </cols>
  <sheetData>
    <row r="2" spans="1:9" x14ac:dyDescent="0.25">
      <c r="A2" s="79" t="s">
        <v>20</v>
      </c>
      <c r="B2" s="79"/>
      <c r="C2" s="79"/>
      <c r="D2" s="79"/>
      <c r="E2" s="25" t="s">
        <v>13</v>
      </c>
      <c r="F2" s="25" t="s">
        <v>14</v>
      </c>
      <c r="G2" s="51" t="s">
        <v>21</v>
      </c>
      <c r="H2" s="26" t="s">
        <v>22</v>
      </c>
      <c r="I2" s="86" t="s">
        <v>15</v>
      </c>
    </row>
    <row r="3" spans="1:9" ht="30" x14ac:dyDescent="0.25">
      <c r="A3" s="80" t="s">
        <v>23</v>
      </c>
      <c r="B3" s="81"/>
      <c r="C3" s="81"/>
      <c r="D3" s="82"/>
      <c r="E3" s="44" t="s">
        <v>2</v>
      </c>
      <c r="F3" s="23" t="s">
        <v>3</v>
      </c>
      <c r="G3" s="52" t="s">
        <v>0</v>
      </c>
      <c r="H3" s="24" t="s">
        <v>1</v>
      </c>
      <c r="I3" s="32">
        <f>+I45</f>
        <v>28347.493500000004</v>
      </c>
    </row>
    <row r="4" spans="1:9" x14ac:dyDescent="0.25">
      <c r="A4" s="83"/>
      <c r="B4" s="84"/>
      <c r="C4" s="84"/>
      <c r="D4" s="85"/>
      <c r="E4" s="44" t="s">
        <v>5</v>
      </c>
      <c r="F4" s="23" t="s">
        <v>6</v>
      </c>
      <c r="G4" s="52" t="s">
        <v>0</v>
      </c>
      <c r="H4" s="24" t="s">
        <v>4</v>
      </c>
      <c r="I4" s="32">
        <f>+I81</f>
        <v>21988.117499999997</v>
      </c>
    </row>
    <row r="5" spans="1:9" x14ac:dyDescent="0.25">
      <c r="A5" s="83"/>
      <c r="B5" s="84"/>
      <c r="C5" s="84"/>
      <c r="D5" s="85"/>
      <c r="E5" s="44" t="s">
        <v>7</v>
      </c>
      <c r="F5" s="23" t="s">
        <v>8</v>
      </c>
      <c r="G5" s="52" t="s">
        <v>0</v>
      </c>
      <c r="H5" s="24" t="s">
        <v>4</v>
      </c>
      <c r="I5" s="32">
        <f>+I130</f>
        <v>19423.659</v>
      </c>
    </row>
    <row r="6" spans="1:9" ht="16.5" x14ac:dyDescent="0.3">
      <c r="A6" s="83"/>
      <c r="B6" s="84"/>
      <c r="C6" s="84"/>
      <c r="D6" s="85"/>
      <c r="E6" s="45" t="s">
        <v>76</v>
      </c>
      <c r="F6" s="23" t="s">
        <v>12</v>
      </c>
      <c r="G6" s="52" t="s">
        <v>9</v>
      </c>
      <c r="H6" s="24" t="s">
        <v>10</v>
      </c>
      <c r="I6" s="32">
        <f>+I149</f>
        <v>17648.39</v>
      </c>
    </row>
    <row r="7" spans="1:9" ht="16.5" x14ac:dyDescent="0.25">
      <c r="G7" s="53"/>
      <c r="H7" s="27" t="s">
        <v>19</v>
      </c>
      <c r="I7" s="32">
        <f>SUM(I3:I6)</f>
        <v>87407.66</v>
      </c>
    </row>
    <row r="8" spans="1:9" x14ac:dyDescent="0.25">
      <c r="G8" s="54"/>
    </row>
    <row r="10" spans="1:9" x14ac:dyDescent="0.25">
      <c r="A10" s="72" t="s">
        <v>72</v>
      </c>
      <c r="B10" s="72"/>
      <c r="C10" s="72"/>
      <c r="D10" s="72"/>
      <c r="E10" s="72"/>
      <c r="F10" s="72"/>
      <c r="G10" s="72"/>
      <c r="H10" s="72"/>
      <c r="I10" s="72"/>
    </row>
    <row r="11" spans="1:9" x14ac:dyDescent="0.25">
      <c r="A11" s="73" t="s">
        <v>16</v>
      </c>
      <c r="B11" s="74"/>
      <c r="C11" s="74"/>
      <c r="D11" s="74"/>
      <c r="E11" s="75"/>
      <c r="F11" s="28" t="s">
        <v>18</v>
      </c>
      <c r="G11" s="55" t="s">
        <v>17</v>
      </c>
      <c r="H11" s="29" t="s">
        <v>65</v>
      </c>
      <c r="I11" s="88" t="s">
        <v>19</v>
      </c>
    </row>
    <row r="12" spans="1:9" x14ac:dyDescent="0.25">
      <c r="A12" s="69" t="s">
        <v>66</v>
      </c>
      <c r="B12" s="69"/>
      <c r="C12" s="69"/>
      <c r="D12" s="69"/>
      <c r="E12" s="69"/>
      <c r="F12" s="69"/>
      <c r="G12" s="69"/>
      <c r="H12" s="69"/>
      <c r="I12" s="69"/>
    </row>
    <row r="13" spans="1:9" x14ac:dyDescent="0.25">
      <c r="A13" s="64"/>
      <c r="B13" s="30" t="s">
        <v>25</v>
      </c>
      <c r="C13" s="30"/>
      <c r="D13" s="30"/>
      <c r="E13" s="30"/>
      <c r="F13" s="30" t="s">
        <v>69</v>
      </c>
      <c r="G13" s="56">
        <v>3</v>
      </c>
      <c r="H13" s="31">
        <v>18.227</v>
      </c>
      <c r="I13" s="32">
        <f>(H13*G13)</f>
        <v>54.680999999999997</v>
      </c>
    </row>
    <row r="14" spans="1:9" x14ac:dyDescent="0.25">
      <c r="A14" s="65"/>
      <c r="B14" s="30" t="s">
        <v>37</v>
      </c>
      <c r="C14" s="30"/>
      <c r="D14" s="30"/>
      <c r="E14" s="30"/>
      <c r="F14" s="30" t="s">
        <v>47</v>
      </c>
      <c r="G14" s="56">
        <v>15</v>
      </c>
      <c r="H14" s="31">
        <v>7.1474999999999991</v>
      </c>
      <c r="I14" s="32">
        <f t="shared" ref="I13:I27" si="0">(H14*G14)</f>
        <v>107.21249999999999</v>
      </c>
    </row>
    <row r="15" spans="1:9" x14ac:dyDescent="0.25">
      <c r="A15" s="65"/>
      <c r="B15" s="30" t="s">
        <v>38</v>
      </c>
      <c r="C15" s="30"/>
      <c r="D15" s="30"/>
      <c r="E15" s="30"/>
      <c r="F15" s="30" t="s">
        <v>47</v>
      </c>
      <c r="G15" s="56">
        <v>40</v>
      </c>
      <c r="H15" s="31">
        <v>12.375</v>
      </c>
      <c r="I15" s="32">
        <f t="shared" si="0"/>
        <v>495</v>
      </c>
    </row>
    <row r="16" spans="1:9" x14ac:dyDescent="0.25">
      <c r="A16" s="65"/>
      <c r="B16" s="30" t="s">
        <v>39</v>
      </c>
      <c r="C16" s="30"/>
      <c r="D16" s="30"/>
      <c r="E16" s="30"/>
      <c r="F16" s="30" t="s">
        <v>47</v>
      </c>
      <c r="G16" s="56">
        <v>70</v>
      </c>
      <c r="H16" s="31">
        <v>17.932500000000001</v>
      </c>
      <c r="I16" s="32">
        <f t="shared" si="0"/>
        <v>1255.2750000000001</v>
      </c>
    </row>
    <row r="17" spans="1:9" x14ac:dyDescent="0.25">
      <c r="A17" s="65"/>
      <c r="B17" s="30" t="s">
        <v>57</v>
      </c>
      <c r="C17" s="30"/>
      <c r="D17" s="30"/>
      <c r="E17" s="30"/>
      <c r="F17" s="30" t="s">
        <v>42</v>
      </c>
      <c r="G17" s="56">
        <v>6</v>
      </c>
      <c r="H17" s="31">
        <v>110</v>
      </c>
      <c r="I17" s="32">
        <f t="shared" si="0"/>
        <v>660</v>
      </c>
    </row>
    <row r="18" spans="1:9" x14ac:dyDescent="0.25">
      <c r="A18" s="65"/>
      <c r="B18" s="30" t="s">
        <v>46</v>
      </c>
      <c r="C18" s="30"/>
      <c r="D18" s="30"/>
      <c r="E18" s="30"/>
      <c r="F18" s="30" t="s">
        <v>47</v>
      </c>
      <c r="G18" s="56">
        <v>120</v>
      </c>
      <c r="H18" s="31">
        <v>19.34</v>
      </c>
      <c r="I18" s="32">
        <f t="shared" si="0"/>
        <v>2320.8000000000002</v>
      </c>
    </row>
    <row r="19" spans="1:9" x14ac:dyDescent="0.25">
      <c r="A19" s="65"/>
      <c r="B19" s="30" t="s">
        <v>58</v>
      </c>
      <c r="C19" s="30"/>
      <c r="D19" s="30"/>
      <c r="E19" s="30"/>
      <c r="F19" s="30" t="s">
        <v>70</v>
      </c>
      <c r="G19" s="56">
        <v>30</v>
      </c>
      <c r="H19" s="31">
        <v>9.2624999999999993</v>
      </c>
      <c r="I19" s="32">
        <f t="shared" si="0"/>
        <v>277.875</v>
      </c>
    </row>
    <row r="20" spans="1:9" x14ac:dyDescent="0.25">
      <c r="A20" s="65"/>
      <c r="B20" s="30" t="s">
        <v>59</v>
      </c>
      <c r="C20" s="30"/>
      <c r="D20" s="30"/>
      <c r="E20" s="30"/>
      <c r="F20" s="30" t="s">
        <v>70</v>
      </c>
      <c r="G20" s="56">
        <v>36</v>
      </c>
      <c r="H20" s="31">
        <v>12.0825</v>
      </c>
      <c r="I20" s="32">
        <f t="shared" si="0"/>
        <v>434.96999999999997</v>
      </c>
    </row>
    <row r="21" spans="1:9" x14ac:dyDescent="0.25">
      <c r="A21" s="65"/>
      <c r="B21" s="30" t="s">
        <v>61</v>
      </c>
      <c r="C21" s="30"/>
      <c r="D21" s="30"/>
      <c r="E21" s="30"/>
      <c r="F21" s="30" t="s">
        <v>70</v>
      </c>
      <c r="G21" s="56">
        <v>36</v>
      </c>
      <c r="H21" s="31">
        <v>18.465</v>
      </c>
      <c r="I21" s="32">
        <f t="shared" si="0"/>
        <v>664.74</v>
      </c>
    </row>
    <row r="22" spans="1:9" x14ac:dyDescent="0.25">
      <c r="A22" s="65"/>
      <c r="B22" s="30" t="s">
        <v>62</v>
      </c>
      <c r="C22" s="30"/>
      <c r="D22" s="30"/>
      <c r="E22" s="30"/>
      <c r="F22" s="30" t="s">
        <v>42</v>
      </c>
      <c r="G22" s="56">
        <v>12</v>
      </c>
      <c r="H22" s="31">
        <v>65.962500000000006</v>
      </c>
      <c r="I22" s="32">
        <f t="shared" si="0"/>
        <v>791.55000000000007</v>
      </c>
    </row>
    <row r="23" spans="1:9" x14ac:dyDescent="0.25">
      <c r="A23" s="65"/>
      <c r="B23" s="30" t="s">
        <v>63</v>
      </c>
      <c r="C23" s="30"/>
      <c r="D23" s="30"/>
      <c r="E23" s="30"/>
      <c r="F23" s="30" t="s">
        <v>71</v>
      </c>
      <c r="G23" s="56">
        <v>12</v>
      </c>
      <c r="H23" s="31">
        <v>24.450000000000003</v>
      </c>
      <c r="I23" s="32">
        <f t="shared" si="0"/>
        <v>293.40000000000003</v>
      </c>
    </row>
    <row r="24" spans="1:9" x14ac:dyDescent="0.25">
      <c r="A24" s="65"/>
      <c r="B24" s="30" t="s">
        <v>49</v>
      </c>
      <c r="C24" s="30"/>
      <c r="D24" s="30"/>
      <c r="E24" s="30"/>
      <c r="F24" s="30" t="s">
        <v>71</v>
      </c>
      <c r="G24" s="56">
        <v>12</v>
      </c>
      <c r="H24" s="31">
        <v>16.200000000000003</v>
      </c>
      <c r="I24" s="32">
        <f t="shared" si="0"/>
        <v>194.40000000000003</v>
      </c>
    </row>
    <row r="25" spans="1:9" x14ac:dyDescent="0.25">
      <c r="A25" s="65"/>
      <c r="B25" s="30" t="s">
        <v>52</v>
      </c>
      <c r="C25" s="30"/>
      <c r="D25" s="30"/>
      <c r="E25" s="30"/>
      <c r="F25" s="30" t="s">
        <v>47</v>
      </c>
      <c r="G25" s="56">
        <v>210</v>
      </c>
      <c r="H25" s="31">
        <v>5.9</v>
      </c>
      <c r="I25" s="32">
        <f t="shared" si="0"/>
        <v>1239</v>
      </c>
    </row>
    <row r="26" spans="1:9" x14ac:dyDescent="0.25">
      <c r="A26" s="65"/>
      <c r="B26" s="30" t="s">
        <v>53</v>
      </c>
      <c r="C26" s="30"/>
      <c r="D26" s="30"/>
      <c r="E26" s="30"/>
      <c r="F26" s="30" t="s">
        <v>70</v>
      </c>
      <c r="G26" s="56">
        <v>80</v>
      </c>
      <c r="H26" s="31">
        <v>12.8</v>
      </c>
      <c r="I26" s="32">
        <f t="shared" si="0"/>
        <v>1024</v>
      </c>
    </row>
    <row r="27" spans="1:9" x14ac:dyDescent="0.25">
      <c r="A27" s="65"/>
      <c r="B27" s="30" t="s">
        <v>54</v>
      </c>
      <c r="C27" s="30"/>
      <c r="D27" s="30"/>
      <c r="E27" s="30"/>
      <c r="F27" s="30" t="s">
        <v>47</v>
      </c>
      <c r="G27" s="56">
        <v>60</v>
      </c>
      <c r="H27" s="31">
        <v>18.37</v>
      </c>
      <c r="I27" s="32">
        <f t="shared" si="0"/>
        <v>1102.2</v>
      </c>
    </row>
    <row r="28" spans="1:9" x14ac:dyDescent="0.25">
      <c r="A28" s="77" t="s">
        <v>67</v>
      </c>
      <c r="B28" s="77"/>
      <c r="C28" s="77"/>
      <c r="D28" s="77"/>
      <c r="E28" s="77"/>
      <c r="F28" s="77"/>
      <c r="G28" s="77"/>
      <c r="H28" s="77"/>
      <c r="I28" s="77"/>
    </row>
    <row r="29" spans="1:9" x14ac:dyDescent="0.25">
      <c r="A29" s="64"/>
      <c r="B29" s="33" t="s">
        <v>27</v>
      </c>
      <c r="C29" s="30"/>
      <c r="D29" s="30"/>
      <c r="E29" s="30"/>
      <c r="F29" s="30" t="s">
        <v>69</v>
      </c>
      <c r="G29" s="56">
        <v>32</v>
      </c>
      <c r="H29" s="34">
        <v>7.125</v>
      </c>
      <c r="I29" s="32">
        <f t="shared" ref="I29:I44" si="1">(H29*G29)</f>
        <v>228</v>
      </c>
    </row>
    <row r="30" spans="1:9" x14ac:dyDescent="0.25">
      <c r="A30" s="65"/>
      <c r="B30" s="33" t="s">
        <v>37</v>
      </c>
      <c r="C30" s="30"/>
      <c r="D30" s="30"/>
      <c r="E30" s="30"/>
      <c r="F30" s="30" t="s">
        <v>47</v>
      </c>
      <c r="G30" s="56">
        <v>60</v>
      </c>
      <c r="H30" s="34">
        <v>7.1474999999999991</v>
      </c>
      <c r="I30" s="32">
        <f t="shared" si="1"/>
        <v>428.84999999999997</v>
      </c>
    </row>
    <row r="31" spans="1:9" x14ac:dyDescent="0.25">
      <c r="A31" s="65"/>
      <c r="B31" s="33" t="s">
        <v>38</v>
      </c>
      <c r="C31" s="30"/>
      <c r="D31" s="30"/>
      <c r="E31" s="30"/>
      <c r="F31" s="30" t="s">
        <v>47</v>
      </c>
      <c r="G31" s="56">
        <v>70</v>
      </c>
      <c r="H31" s="34">
        <v>12.375</v>
      </c>
      <c r="I31" s="32">
        <f t="shared" si="1"/>
        <v>866.25</v>
      </c>
    </row>
    <row r="32" spans="1:9" x14ac:dyDescent="0.25">
      <c r="A32" s="65"/>
      <c r="B32" s="33" t="s">
        <v>39</v>
      </c>
      <c r="C32" s="30"/>
      <c r="D32" s="30"/>
      <c r="E32" s="30"/>
      <c r="F32" s="30" t="s">
        <v>47</v>
      </c>
      <c r="G32" s="56">
        <v>60</v>
      </c>
      <c r="H32" s="34">
        <v>17.932500000000001</v>
      </c>
      <c r="I32" s="32">
        <f t="shared" si="1"/>
        <v>1075.95</v>
      </c>
    </row>
    <row r="33" spans="1:9" x14ac:dyDescent="0.25">
      <c r="A33" s="65"/>
      <c r="B33" s="30" t="s">
        <v>41</v>
      </c>
      <c r="C33" s="30"/>
      <c r="D33" s="30"/>
      <c r="E33" s="30"/>
      <c r="F33" s="30" t="s">
        <v>42</v>
      </c>
      <c r="G33" s="56">
        <v>6</v>
      </c>
      <c r="H33" s="31">
        <v>145.25</v>
      </c>
      <c r="I33" s="32">
        <f t="shared" si="1"/>
        <v>871.5</v>
      </c>
    </row>
    <row r="34" spans="1:9" x14ac:dyDescent="0.25">
      <c r="A34" s="65"/>
      <c r="B34" s="30" t="s">
        <v>43</v>
      </c>
      <c r="C34" s="30"/>
      <c r="D34" s="30"/>
      <c r="E34" s="30"/>
      <c r="F34" s="30" t="s">
        <v>42</v>
      </c>
      <c r="G34" s="56">
        <v>6</v>
      </c>
      <c r="H34" s="31">
        <v>31.48</v>
      </c>
      <c r="I34" s="32">
        <f t="shared" si="1"/>
        <v>188.88</v>
      </c>
    </row>
    <row r="35" spans="1:9" x14ac:dyDescent="0.25">
      <c r="A35" s="65"/>
      <c r="B35" s="33" t="s">
        <v>45</v>
      </c>
      <c r="C35" s="30"/>
      <c r="D35" s="30"/>
      <c r="E35" s="30"/>
      <c r="F35" s="30" t="s">
        <v>42</v>
      </c>
      <c r="G35" s="56">
        <v>4</v>
      </c>
      <c r="H35" s="34">
        <v>110</v>
      </c>
      <c r="I35" s="32">
        <f t="shared" si="1"/>
        <v>440</v>
      </c>
    </row>
    <row r="36" spans="1:9" x14ac:dyDescent="0.25">
      <c r="A36" s="65"/>
      <c r="B36" s="30" t="s">
        <v>46</v>
      </c>
      <c r="C36" s="30"/>
      <c r="D36" s="30"/>
      <c r="E36" s="30"/>
      <c r="F36" s="30" t="s">
        <v>47</v>
      </c>
      <c r="G36" s="56">
        <v>340</v>
      </c>
      <c r="H36" s="31">
        <v>19.34</v>
      </c>
      <c r="I36" s="32">
        <f t="shared" si="1"/>
        <v>6575.6</v>
      </c>
    </row>
    <row r="37" spans="1:9" x14ac:dyDescent="0.25">
      <c r="A37" s="65"/>
      <c r="B37" s="33" t="s">
        <v>48</v>
      </c>
      <c r="C37" s="30"/>
      <c r="D37" s="30"/>
      <c r="E37" s="30"/>
      <c r="F37" s="30" t="s">
        <v>42</v>
      </c>
      <c r="G37" s="56">
        <v>24</v>
      </c>
      <c r="H37" s="34">
        <v>2.4749999999999996</v>
      </c>
      <c r="I37" s="32">
        <f t="shared" si="1"/>
        <v>59.399999999999991</v>
      </c>
    </row>
    <row r="38" spans="1:9" x14ac:dyDescent="0.25">
      <c r="A38" s="65"/>
      <c r="B38" s="33" t="s">
        <v>49</v>
      </c>
      <c r="C38" s="30"/>
      <c r="D38" s="30"/>
      <c r="E38" s="30"/>
      <c r="F38" s="30" t="s">
        <v>71</v>
      </c>
      <c r="G38" s="56">
        <v>12</v>
      </c>
      <c r="H38" s="34">
        <v>16.200000000000003</v>
      </c>
      <c r="I38" s="32">
        <f t="shared" si="1"/>
        <v>194.40000000000003</v>
      </c>
    </row>
    <row r="39" spans="1:9" x14ac:dyDescent="0.25">
      <c r="A39" s="65"/>
      <c r="B39" s="30" t="s">
        <v>51</v>
      </c>
      <c r="C39" s="30"/>
      <c r="D39" s="30"/>
      <c r="E39" s="30"/>
      <c r="F39" s="30" t="s">
        <v>71</v>
      </c>
      <c r="G39" s="56">
        <v>16</v>
      </c>
      <c r="H39" s="31">
        <v>15.6</v>
      </c>
      <c r="I39" s="32">
        <f t="shared" si="1"/>
        <v>249.6</v>
      </c>
    </row>
    <row r="40" spans="1:9" x14ac:dyDescent="0.25">
      <c r="A40" s="65"/>
      <c r="B40" s="33" t="s">
        <v>52</v>
      </c>
      <c r="C40" s="30"/>
      <c r="D40" s="30"/>
      <c r="E40" s="30"/>
      <c r="F40" s="30" t="s">
        <v>47</v>
      </c>
      <c r="G40" s="56">
        <v>460</v>
      </c>
      <c r="H40" s="34">
        <v>5.4</v>
      </c>
      <c r="I40" s="32">
        <f t="shared" si="1"/>
        <v>2484</v>
      </c>
    </row>
    <row r="41" spans="1:9" x14ac:dyDescent="0.25">
      <c r="A41" s="65"/>
      <c r="B41" s="30" t="s">
        <v>53</v>
      </c>
      <c r="C41" s="30"/>
      <c r="D41" s="30"/>
      <c r="E41" s="30"/>
      <c r="F41" s="30" t="s">
        <v>70</v>
      </c>
      <c r="G41" s="56">
        <v>180</v>
      </c>
      <c r="H41" s="31">
        <v>12.8</v>
      </c>
      <c r="I41" s="32">
        <f t="shared" si="1"/>
        <v>2304</v>
      </c>
    </row>
    <row r="42" spans="1:9" x14ac:dyDescent="0.25">
      <c r="A42" s="65"/>
      <c r="B42" s="30" t="s">
        <v>54</v>
      </c>
      <c r="C42" s="30"/>
      <c r="D42" s="30"/>
      <c r="E42" s="30"/>
      <c r="F42" s="30" t="s">
        <v>47</v>
      </c>
      <c r="G42" s="56">
        <v>40</v>
      </c>
      <c r="H42" s="31">
        <v>18.37</v>
      </c>
      <c r="I42" s="32">
        <f t="shared" si="1"/>
        <v>734.80000000000007</v>
      </c>
    </row>
    <row r="43" spans="1:9" x14ac:dyDescent="0.25">
      <c r="A43" s="65"/>
      <c r="B43" s="33" t="s">
        <v>55</v>
      </c>
      <c r="C43" s="30"/>
      <c r="D43" s="30"/>
      <c r="E43" s="30"/>
      <c r="F43" s="30" t="s">
        <v>42</v>
      </c>
      <c r="G43" s="56">
        <v>1</v>
      </c>
      <c r="H43" s="34">
        <v>50.760000000000005</v>
      </c>
      <c r="I43" s="32">
        <f t="shared" si="1"/>
        <v>50.760000000000005</v>
      </c>
    </row>
    <row r="44" spans="1:9" x14ac:dyDescent="0.25">
      <c r="A44" s="66"/>
      <c r="B44" s="35" t="s">
        <v>68</v>
      </c>
      <c r="C44" s="36"/>
      <c r="D44" s="36"/>
      <c r="E44" s="37"/>
      <c r="F44" s="30" t="s">
        <v>47</v>
      </c>
      <c r="G44" s="56">
        <v>420</v>
      </c>
      <c r="H44" s="34">
        <v>1.62</v>
      </c>
      <c r="I44" s="32">
        <f t="shared" si="1"/>
        <v>680.40000000000009</v>
      </c>
    </row>
    <row r="45" spans="1:9" x14ac:dyDescent="0.25">
      <c r="G45" s="78" t="s">
        <v>19</v>
      </c>
      <c r="H45" s="78"/>
      <c r="I45" s="89">
        <f>SUM(I13:I44)</f>
        <v>28347.493500000004</v>
      </c>
    </row>
    <row r="46" spans="1:9" x14ac:dyDescent="0.25">
      <c r="A46" s="68" t="s">
        <v>5</v>
      </c>
      <c r="B46" s="68"/>
      <c r="C46" s="68"/>
      <c r="D46" s="68"/>
      <c r="E46" s="68"/>
      <c r="F46" s="68"/>
      <c r="G46" s="68"/>
      <c r="H46" s="68"/>
      <c r="I46" s="68"/>
    </row>
    <row r="47" spans="1:9" x14ac:dyDescent="0.25">
      <c r="A47" s="73" t="s">
        <v>16</v>
      </c>
      <c r="B47" s="74"/>
      <c r="C47" s="74"/>
      <c r="D47" s="74"/>
      <c r="E47" s="75"/>
      <c r="F47" s="6" t="s">
        <v>18</v>
      </c>
      <c r="G47" s="57" t="s">
        <v>17</v>
      </c>
      <c r="H47" s="7" t="s">
        <v>65</v>
      </c>
      <c r="I47" s="90" t="s">
        <v>19</v>
      </c>
    </row>
    <row r="48" spans="1:9" x14ac:dyDescent="0.25">
      <c r="A48" s="76" t="s">
        <v>66</v>
      </c>
      <c r="B48" s="76"/>
      <c r="C48" s="76"/>
      <c r="D48" s="76"/>
      <c r="E48" s="76"/>
      <c r="F48" s="76"/>
      <c r="G48" s="76"/>
      <c r="H48" s="76"/>
      <c r="I48" s="76"/>
    </row>
    <row r="49" spans="1:9" x14ac:dyDescent="0.25">
      <c r="A49" s="64"/>
      <c r="B49" s="5" t="s">
        <v>25</v>
      </c>
      <c r="C49" s="5"/>
      <c r="D49" s="5"/>
      <c r="E49" s="5"/>
      <c r="F49" s="5" t="s">
        <v>69</v>
      </c>
      <c r="G49" s="58">
        <v>3</v>
      </c>
      <c r="H49" s="47">
        <v>18.225000000000001</v>
      </c>
      <c r="I49" s="48">
        <f t="shared" ref="I49:I63" si="2">(H49*G49)</f>
        <v>54.675000000000004</v>
      </c>
    </row>
    <row r="50" spans="1:9" x14ac:dyDescent="0.25">
      <c r="A50" s="65"/>
      <c r="B50" s="5" t="s">
        <v>37</v>
      </c>
      <c r="C50" s="5"/>
      <c r="D50" s="5"/>
      <c r="E50" s="5"/>
      <c r="F50" s="5" t="s">
        <v>47</v>
      </c>
      <c r="G50" s="58">
        <v>15</v>
      </c>
      <c r="H50" s="47">
        <v>7.1474999999999991</v>
      </c>
      <c r="I50" s="48">
        <f t="shared" si="2"/>
        <v>107.21249999999999</v>
      </c>
    </row>
    <row r="51" spans="1:9" x14ac:dyDescent="0.25">
      <c r="A51" s="65"/>
      <c r="B51" s="5" t="s">
        <v>38</v>
      </c>
      <c r="C51" s="5"/>
      <c r="D51" s="5"/>
      <c r="E51" s="5"/>
      <c r="F51" s="5" t="s">
        <v>47</v>
      </c>
      <c r="G51" s="58">
        <v>40</v>
      </c>
      <c r="H51" s="47">
        <v>12.375</v>
      </c>
      <c r="I51" s="48">
        <f t="shared" si="2"/>
        <v>495</v>
      </c>
    </row>
    <row r="52" spans="1:9" x14ac:dyDescent="0.25">
      <c r="A52" s="65"/>
      <c r="B52" s="5" t="s">
        <v>39</v>
      </c>
      <c r="C52" s="5"/>
      <c r="D52" s="5"/>
      <c r="E52" s="5"/>
      <c r="F52" s="5" t="s">
        <v>47</v>
      </c>
      <c r="G52" s="58">
        <v>50</v>
      </c>
      <c r="H52" s="47">
        <v>17.932500000000001</v>
      </c>
      <c r="I52" s="48">
        <f t="shared" si="2"/>
        <v>896.625</v>
      </c>
    </row>
    <row r="53" spans="1:9" x14ac:dyDescent="0.25">
      <c r="A53" s="65"/>
      <c r="B53" s="5" t="s">
        <v>57</v>
      </c>
      <c r="C53" s="5"/>
      <c r="D53" s="5"/>
      <c r="E53" s="5"/>
      <c r="F53" s="5" t="s">
        <v>42</v>
      </c>
      <c r="G53" s="58">
        <v>2</v>
      </c>
      <c r="H53" s="47">
        <v>110</v>
      </c>
      <c r="I53" s="48">
        <f t="shared" si="2"/>
        <v>220</v>
      </c>
    </row>
    <row r="54" spans="1:9" x14ac:dyDescent="0.25">
      <c r="A54" s="65"/>
      <c r="B54" s="5" t="s">
        <v>46</v>
      </c>
      <c r="C54" s="5"/>
      <c r="D54" s="5"/>
      <c r="E54" s="5"/>
      <c r="F54" s="5" t="s">
        <v>47</v>
      </c>
      <c r="G54" s="58">
        <v>100</v>
      </c>
      <c r="H54" s="47">
        <v>19.34</v>
      </c>
      <c r="I54" s="48">
        <f t="shared" si="2"/>
        <v>1934</v>
      </c>
    </row>
    <row r="55" spans="1:9" x14ac:dyDescent="0.25">
      <c r="A55" s="65"/>
      <c r="B55" s="5" t="s">
        <v>58</v>
      </c>
      <c r="C55" s="5"/>
      <c r="D55" s="5"/>
      <c r="E55" s="5"/>
      <c r="F55" s="5" t="s">
        <v>70</v>
      </c>
      <c r="G55" s="58">
        <v>20</v>
      </c>
      <c r="H55" s="47">
        <v>9.2624999999999993</v>
      </c>
      <c r="I55" s="48">
        <f t="shared" si="2"/>
        <v>185.25</v>
      </c>
    </row>
    <row r="56" spans="1:9" x14ac:dyDescent="0.25">
      <c r="A56" s="65"/>
      <c r="B56" s="5" t="s">
        <v>59</v>
      </c>
      <c r="C56" s="5"/>
      <c r="D56" s="5"/>
      <c r="E56" s="5"/>
      <c r="F56" s="5" t="s">
        <v>70</v>
      </c>
      <c r="G56" s="58">
        <v>20</v>
      </c>
      <c r="H56" s="47">
        <v>12.0825</v>
      </c>
      <c r="I56" s="48">
        <f t="shared" si="2"/>
        <v>241.64999999999998</v>
      </c>
    </row>
    <row r="57" spans="1:9" x14ac:dyDescent="0.25">
      <c r="A57" s="65"/>
      <c r="B57" s="5" t="s">
        <v>61</v>
      </c>
      <c r="C57" s="5"/>
      <c r="D57" s="5"/>
      <c r="E57" s="5"/>
      <c r="F57" s="5" t="s">
        <v>70</v>
      </c>
      <c r="G57" s="58">
        <v>20</v>
      </c>
      <c r="H57" s="47">
        <v>18.465</v>
      </c>
      <c r="I57" s="48">
        <f t="shared" si="2"/>
        <v>369.3</v>
      </c>
    </row>
    <row r="58" spans="1:9" x14ac:dyDescent="0.25">
      <c r="A58" s="65"/>
      <c r="B58" s="5" t="s">
        <v>62</v>
      </c>
      <c r="C58" s="5"/>
      <c r="D58" s="5"/>
      <c r="E58" s="5"/>
      <c r="F58" s="5" t="s">
        <v>42</v>
      </c>
      <c r="G58" s="58">
        <v>4</v>
      </c>
      <c r="H58" s="47">
        <v>65.962500000000006</v>
      </c>
      <c r="I58" s="48">
        <f t="shared" si="2"/>
        <v>263.85000000000002</v>
      </c>
    </row>
    <row r="59" spans="1:9" x14ac:dyDescent="0.25">
      <c r="A59" s="65"/>
      <c r="B59" s="5" t="s">
        <v>63</v>
      </c>
      <c r="C59" s="5"/>
      <c r="D59" s="5"/>
      <c r="E59" s="5"/>
      <c r="F59" s="5" t="s">
        <v>71</v>
      </c>
      <c r="G59" s="58">
        <v>6</v>
      </c>
      <c r="H59" s="47">
        <v>24.450000000000003</v>
      </c>
      <c r="I59" s="48">
        <f t="shared" si="2"/>
        <v>146.70000000000002</v>
      </c>
    </row>
    <row r="60" spans="1:9" x14ac:dyDescent="0.25">
      <c r="A60" s="65"/>
      <c r="B60" s="5" t="s">
        <v>49</v>
      </c>
      <c r="C60" s="5"/>
      <c r="D60" s="5"/>
      <c r="E60" s="5"/>
      <c r="F60" s="5" t="s">
        <v>71</v>
      </c>
      <c r="G60" s="58">
        <v>6</v>
      </c>
      <c r="H60" s="47">
        <v>16.200000000000003</v>
      </c>
      <c r="I60" s="48">
        <f t="shared" si="2"/>
        <v>97.200000000000017</v>
      </c>
    </row>
    <row r="61" spans="1:9" x14ac:dyDescent="0.25">
      <c r="A61" s="65"/>
      <c r="B61" s="5" t="s">
        <v>52</v>
      </c>
      <c r="C61" s="5"/>
      <c r="D61" s="5"/>
      <c r="E61" s="5"/>
      <c r="F61" s="5" t="s">
        <v>47</v>
      </c>
      <c r="G61" s="58">
        <v>180</v>
      </c>
      <c r="H61" s="47">
        <v>5.9</v>
      </c>
      <c r="I61" s="48">
        <f t="shared" si="2"/>
        <v>1062</v>
      </c>
    </row>
    <row r="62" spans="1:9" x14ac:dyDescent="0.25">
      <c r="A62" s="65"/>
      <c r="B62" s="5" t="s">
        <v>53</v>
      </c>
      <c r="C62" s="5"/>
      <c r="D62" s="5"/>
      <c r="E62" s="5"/>
      <c r="F62" s="5" t="s">
        <v>70</v>
      </c>
      <c r="G62" s="58">
        <v>60</v>
      </c>
      <c r="H62" s="47">
        <v>12.8</v>
      </c>
      <c r="I62" s="48">
        <f t="shared" si="2"/>
        <v>768</v>
      </c>
    </row>
    <row r="63" spans="1:9" x14ac:dyDescent="0.25">
      <c r="A63" s="65"/>
      <c r="B63" s="5" t="s">
        <v>54</v>
      </c>
      <c r="C63" s="5"/>
      <c r="D63" s="5"/>
      <c r="E63" s="5"/>
      <c r="F63" s="5" t="s">
        <v>47</v>
      </c>
      <c r="G63" s="58">
        <v>20</v>
      </c>
      <c r="H63" s="47">
        <v>18.37</v>
      </c>
      <c r="I63" s="48">
        <f t="shared" si="2"/>
        <v>367.40000000000003</v>
      </c>
    </row>
    <row r="64" spans="1:9" x14ac:dyDescent="0.25">
      <c r="A64" s="71" t="s">
        <v>67</v>
      </c>
      <c r="B64" s="71"/>
      <c r="C64" s="71"/>
      <c r="D64" s="71"/>
      <c r="E64" s="71"/>
      <c r="F64" s="71"/>
      <c r="G64" s="71"/>
      <c r="H64" s="71"/>
      <c r="I64" s="71"/>
    </row>
    <row r="65" spans="1:9" x14ac:dyDescent="0.25">
      <c r="A65" s="64"/>
      <c r="B65" s="8" t="s">
        <v>27</v>
      </c>
      <c r="C65" s="5"/>
      <c r="D65" s="5"/>
      <c r="E65" s="5"/>
      <c r="F65" s="5" t="s">
        <v>69</v>
      </c>
      <c r="G65" s="58">
        <v>25</v>
      </c>
      <c r="H65" s="46">
        <v>7.125</v>
      </c>
      <c r="I65" s="48">
        <f t="shared" ref="I65:I80" si="3">(H65*G65)</f>
        <v>178.125</v>
      </c>
    </row>
    <row r="66" spans="1:9" x14ac:dyDescent="0.25">
      <c r="A66" s="65"/>
      <c r="B66" s="8" t="s">
        <v>37</v>
      </c>
      <c r="C66" s="5"/>
      <c r="D66" s="5"/>
      <c r="E66" s="5"/>
      <c r="F66" s="5" t="s">
        <v>47</v>
      </c>
      <c r="G66" s="58">
        <v>60</v>
      </c>
      <c r="H66" s="46">
        <v>7.1474999999999991</v>
      </c>
      <c r="I66" s="48">
        <f t="shared" si="3"/>
        <v>428.84999999999997</v>
      </c>
    </row>
    <row r="67" spans="1:9" x14ac:dyDescent="0.25">
      <c r="A67" s="65"/>
      <c r="B67" s="8" t="s">
        <v>38</v>
      </c>
      <c r="C67" s="5"/>
      <c r="D67" s="5"/>
      <c r="E67" s="5"/>
      <c r="F67" s="5" t="s">
        <v>47</v>
      </c>
      <c r="G67" s="58">
        <v>70</v>
      </c>
      <c r="H67" s="46">
        <v>12.375</v>
      </c>
      <c r="I67" s="48">
        <f t="shared" si="3"/>
        <v>866.25</v>
      </c>
    </row>
    <row r="68" spans="1:9" x14ac:dyDescent="0.25">
      <c r="A68" s="65"/>
      <c r="B68" s="8" t="s">
        <v>39</v>
      </c>
      <c r="C68" s="5"/>
      <c r="D68" s="5"/>
      <c r="E68" s="5"/>
      <c r="F68" s="5" t="s">
        <v>47</v>
      </c>
      <c r="G68" s="58">
        <v>60</v>
      </c>
      <c r="H68" s="46">
        <v>17.932500000000001</v>
      </c>
      <c r="I68" s="48">
        <f t="shared" si="3"/>
        <v>1075.95</v>
      </c>
    </row>
    <row r="69" spans="1:9" x14ac:dyDescent="0.25">
      <c r="A69" s="65"/>
      <c r="B69" s="5" t="s">
        <v>41</v>
      </c>
      <c r="C69" s="5"/>
      <c r="D69" s="5"/>
      <c r="E69" s="5"/>
      <c r="F69" s="5" t="s">
        <v>42</v>
      </c>
      <c r="G69" s="58">
        <v>4</v>
      </c>
      <c r="H69" s="47">
        <v>145.25</v>
      </c>
      <c r="I69" s="48">
        <f t="shared" si="3"/>
        <v>581</v>
      </c>
    </row>
    <row r="70" spans="1:9" x14ac:dyDescent="0.25">
      <c r="A70" s="65"/>
      <c r="B70" s="5" t="s">
        <v>43</v>
      </c>
      <c r="C70" s="5"/>
      <c r="D70" s="5"/>
      <c r="E70" s="5"/>
      <c r="F70" s="5" t="s">
        <v>42</v>
      </c>
      <c r="G70" s="58">
        <v>4</v>
      </c>
      <c r="H70" s="47">
        <v>31.48</v>
      </c>
      <c r="I70" s="48">
        <f t="shared" si="3"/>
        <v>125.92</v>
      </c>
    </row>
    <row r="71" spans="1:9" x14ac:dyDescent="0.25">
      <c r="A71" s="65"/>
      <c r="B71" s="8" t="s">
        <v>45</v>
      </c>
      <c r="C71" s="5"/>
      <c r="D71" s="5"/>
      <c r="E71" s="5"/>
      <c r="F71" s="5" t="s">
        <v>42</v>
      </c>
      <c r="G71" s="58">
        <v>2</v>
      </c>
      <c r="H71" s="46">
        <v>110</v>
      </c>
      <c r="I71" s="48">
        <f t="shared" si="3"/>
        <v>220</v>
      </c>
    </row>
    <row r="72" spans="1:9" x14ac:dyDescent="0.25">
      <c r="A72" s="65"/>
      <c r="B72" s="5" t="s">
        <v>46</v>
      </c>
      <c r="C72" s="5"/>
      <c r="D72" s="5"/>
      <c r="E72" s="5"/>
      <c r="F72" s="5" t="s">
        <v>47</v>
      </c>
      <c r="G72" s="58">
        <v>280</v>
      </c>
      <c r="H72" s="47">
        <v>19.34</v>
      </c>
      <c r="I72" s="48">
        <f t="shared" si="3"/>
        <v>5415.2</v>
      </c>
    </row>
    <row r="73" spans="1:9" x14ac:dyDescent="0.25">
      <c r="A73" s="65"/>
      <c r="B73" s="8" t="s">
        <v>48</v>
      </c>
      <c r="C73" s="5"/>
      <c r="D73" s="5"/>
      <c r="E73" s="5"/>
      <c r="F73" s="5" t="s">
        <v>42</v>
      </c>
      <c r="G73" s="58">
        <v>24</v>
      </c>
      <c r="H73" s="46">
        <v>2.4749999999999996</v>
      </c>
      <c r="I73" s="48">
        <f t="shared" si="3"/>
        <v>59.399999999999991</v>
      </c>
    </row>
    <row r="74" spans="1:9" x14ac:dyDescent="0.25">
      <c r="A74" s="65"/>
      <c r="B74" s="8" t="s">
        <v>49</v>
      </c>
      <c r="C74" s="5"/>
      <c r="D74" s="5"/>
      <c r="E74" s="5"/>
      <c r="F74" s="5" t="s">
        <v>71</v>
      </c>
      <c r="G74" s="58">
        <v>12</v>
      </c>
      <c r="H74" s="46">
        <v>16.200000000000003</v>
      </c>
      <c r="I74" s="48">
        <f t="shared" si="3"/>
        <v>194.40000000000003</v>
      </c>
    </row>
    <row r="75" spans="1:9" x14ac:dyDescent="0.25">
      <c r="A75" s="65"/>
      <c r="B75" s="5" t="s">
        <v>51</v>
      </c>
      <c r="C75" s="5"/>
      <c r="D75" s="5"/>
      <c r="E75" s="5"/>
      <c r="F75" s="5" t="s">
        <v>71</v>
      </c>
      <c r="G75" s="58">
        <v>16</v>
      </c>
      <c r="H75" s="47">
        <v>15.6</v>
      </c>
      <c r="I75" s="48">
        <f t="shared" si="3"/>
        <v>249.6</v>
      </c>
    </row>
    <row r="76" spans="1:9" x14ac:dyDescent="0.25">
      <c r="A76" s="65"/>
      <c r="B76" s="8" t="s">
        <v>52</v>
      </c>
      <c r="C76" s="5"/>
      <c r="D76" s="5"/>
      <c r="E76" s="5"/>
      <c r="F76" s="5" t="s">
        <v>47</v>
      </c>
      <c r="G76" s="58">
        <v>320</v>
      </c>
      <c r="H76" s="46">
        <v>5.4</v>
      </c>
      <c r="I76" s="48">
        <f t="shared" si="3"/>
        <v>1728</v>
      </c>
    </row>
    <row r="77" spans="1:9" x14ac:dyDescent="0.25">
      <c r="A77" s="65"/>
      <c r="B77" s="5" t="s">
        <v>53</v>
      </c>
      <c r="C77" s="5"/>
      <c r="D77" s="5"/>
      <c r="E77" s="5"/>
      <c r="F77" s="5" t="s">
        <v>70</v>
      </c>
      <c r="G77" s="58">
        <v>180</v>
      </c>
      <c r="H77" s="47">
        <v>12.8</v>
      </c>
      <c r="I77" s="48">
        <f t="shared" si="3"/>
        <v>2304</v>
      </c>
    </row>
    <row r="78" spans="1:9" x14ac:dyDescent="0.25">
      <c r="A78" s="65"/>
      <c r="B78" s="5" t="s">
        <v>54</v>
      </c>
      <c r="C78" s="5"/>
      <c r="D78" s="5"/>
      <c r="E78" s="5"/>
      <c r="F78" s="5" t="s">
        <v>47</v>
      </c>
      <c r="G78" s="58">
        <v>40</v>
      </c>
      <c r="H78" s="47">
        <v>18.37</v>
      </c>
      <c r="I78" s="48">
        <f t="shared" si="3"/>
        <v>734.80000000000007</v>
      </c>
    </row>
    <row r="79" spans="1:9" x14ac:dyDescent="0.25">
      <c r="A79" s="65"/>
      <c r="B79" s="8" t="s">
        <v>55</v>
      </c>
      <c r="C79" s="5"/>
      <c r="D79" s="5"/>
      <c r="E79" s="5"/>
      <c r="F79" s="5" t="s">
        <v>42</v>
      </c>
      <c r="G79" s="58">
        <v>1</v>
      </c>
      <c r="H79" s="46">
        <v>50.760000000000005</v>
      </c>
      <c r="I79" s="48">
        <f t="shared" si="3"/>
        <v>50.760000000000005</v>
      </c>
    </row>
    <row r="80" spans="1:9" x14ac:dyDescent="0.25">
      <c r="A80" s="66"/>
      <c r="B80" s="35" t="s">
        <v>68</v>
      </c>
      <c r="C80" s="36"/>
      <c r="D80" s="36"/>
      <c r="E80" s="37"/>
      <c r="F80" s="5" t="s">
        <v>47</v>
      </c>
      <c r="G80" s="58">
        <v>350</v>
      </c>
      <c r="H80" s="46">
        <v>1.62</v>
      </c>
      <c r="I80" s="48">
        <f t="shared" si="3"/>
        <v>567</v>
      </c>
    </row>
    <row r="81" spans="1:9" x14ac:dyDescent="0.25">
      <c r="G81" s="67" t="s">
        <v>19</v>
      </c>
      <c r="H81" s="67"/>
      <c r="I81" s="91">
        <f>SUM(I49:I80)</f>
        <v>21988.117499999997</v>
      </c>
    </row>
    <row r="82" spans="1:9" x14ac:dyDescent="0.25">
      <c r="A82" s="72" t="s">
        <v>7</v>
      </c>
      <c r="B82" s="72"/>
      <c r="C82" s="72"/>
      <c r="D82" s="72"/>
      <c r="E82" s="72"/>
      <c r="F82" s="72"/>
      <c r="G82" s="72"/>
      <c r="H82" s="72"/>
      <c r="I82" s="72"/>
    </row>
    <row r="83" spans="1:9" x14ac:dyDescent="0.25">
      <c r="A83" s="73" t="s">
        <v>16</v>
      </c>
      <c r="B83" s="74"/>
      <c r="C83" s="74"/>
      <c r="D83" s="74"/>
      <c r="E83" s="75"/>
      <c r="F83" s="28" t="s">
        <v>18</v>
      </c>
      <c r="G83" s="55" t="s">
        <v>17</v>
      </c>
      <c r="H83" s="29" t="s">
        <v>65</v>
      </c>
      <c r="I83" s="88" t="s">
        <v>19</v>
      </c>
    </row>
    <row r="84" spans="1:9" x14ac:dyDescent="0.25">
      <c r="A84" s="69" t="s">
        <v>66</v>
      </c>
      <c r="B84" s="69"/>
      <c r="C84" s="69"/>
      <c r="D84" s="69"/>
      <c r="E84" s="69"/>
      <c r="F84" s="69"/>
      <c r="G84" s="69"/>
      <c r="H84" s="69"/>
      <c r="I84" s="69"/>
    </row>
    <row r="85" spans="1:9" x14ac:dyDescent="0.25">
      <c r="B85" s="38" t="s">
        <v>25</v>
      </c>
      <c r="C85" s="39"/>
      <c r="D85" s="39"/>
      <c r="E85" s="40"/>
      <c r="F85" s="41" t="s">
        <v>26</v>
      </c>
      <c r="G85" s="42">
        <v>5.8</v>
      </c>
      <c r="H85" s="43">
        <v>18.225000000000001</v>
      </c>
      <c r="I85" s="92">
        <f>G85*H85</f>
        <v>105.705</v>
      </c>
    </row>
    <row r="86" spans="1:9" x14ac:dyDescent="0.25">
      <c r="B86" s="3" t="s">
        <v>28</v>
      </c>
      <c r="C86" s="1"/>
      <c r="D86" s="1"/>
      <c r="E86" s="14"/>
      <c r="F86" s="2" t="s">
        <v>26</v>
      </c>
      <c r="G86" s="42">
        <v>0.73</v>
      </c>
      <c r="H86" s="20">
        <v>5.4375</v>
      </c>
      <c r="I86" s="92">
        <f>G86*H86</f>
        <v>3.9693749999999999</v>
      </c>
    </row>
    <row r="87" spans="1:9" x14ac:dyDescent="0.25">
      <c r="B87" s="3" t="s">
        <v>73</v>
      </c>
      <c r="C87" s="1"/>
      <c r="D87" s="1"/>
      <c r="E87" s="14"/>
      <c r="F87" s="2" t="s">
        <v>75</v>
      </c>
      <c r="G87" s="42">
        <v>0.2</v>
      </c>
      <c r="H87" s="20">
        <v>520</v>
      </c>
      <c r="I87" s="92">
        <v>520</v>
      </c>
    </row>
    <row r="88" spans="1:9" x14ac:dyDescent="0.25">
      <c r="B88" s="3" t="s">
        <v>31</v>
      </c>
      <c r="C88" s="1"/>
      <c r="D88" s="1"/>
      <c r="E88" s="14"/>
      <c r="F88" s="2" t="s">
        <v>26</v>
      </c>
      <c r="G88" s="42">
        <v>0.16</v>
      </c>
      <c r="H88" s="20">
        <v>110.28</v>
      </c>
      <c r="I88" s="92">
        <f t="shared" ref="I88:I105" si="4">G88*H88</f>
        <v>17.6448</v>
      </c>
    </row>
    <row r="89" spans="1:9" x14ac:dyDescent="0.25">
      <c r="B89" s="3" t="s">
        <v>29</v>
      </c>
      <c r="C89" s="1"/>
      <c r="D89" s="1"/>
      <c r="E89" s="14"/>
      <c r="F89" s="2" t="s">
        <v>26</v>
      </c>
      <c r="G89" s="42">
        <v>1.08</v>
      </c>
      <c r="H89" s="20">
        <v>154.68</v>
      </c>
      <c r="I89" s="92">
        <f t="shared" si="4"/>
        <v>167.05440000000002</v>
      </c>
    </row>
    <row r="90" spans="1:9" x14ac:dyDescent="0.25">
      <c r="B90" s="3" t="s">
        <v>30</v>
      </c>
      <c r="C90" s="1"/>
      <c r="D90" s="1"/>
      <c r="E90" s="14"/>
      <c r="F90" s="2" t="s">
        <v>26</v>
      </c>
      <c r="G90" s="42">
        <v>0.32500000000000001</v>
      </c>
      <c r="H90" s="20">
        <v>95.1</v>
      </c>
      <c r="I90" s="92">
        <f t="shared" si="4"/>
        <v>30.907499999999999</v>
      </c>
    </row>
    <row r="91" spans="1:9" x14ac:dyDescent="0.25">
      <c r="B91" s="3" t="s">
        <v>56</v>
      </c>
      <c r="C91" s="1"/>
      <c r="D91" s="1"/>
      <c r="E91" s="14"/>
      <c r="F91" s="2" t="s">
        <v>26</v>
      </c>
      <c r="G91" s="42">
        <v>0.185</v>
      </c>
      <c r="H91" s="20">
        <v>20.317499999999999</v>
      </c>
      <c r="I91" s="92">
        <f t="shared" si="4"/>
        <v>3.7587374999999996</v>
      </c>
    </row>
    <row r="92" spans="1:9" x14ac:dyDescent="0.25">
      <c r="B92" s="3" t="s">
        <v>32</v>
      </c>
      <c r="C92" s="1"/>
      <c r="D92" s="1"/>
      <c r="E92" s="14"/>
      <c r="F92" s="2" t="s">
        <v>26</v>
      </c>
      <c r="G92" s="42">
        <v>0.1</v>
      </c>
      <c r="H92" s="20">
        <v>145.38749999999999</v>
      </c>
      <c r="I92" s="92">
        <f t="shared" si="4"/>
        <v>14.53875</v>
      </c>
    </row>
    <row r="93" spans="1:9" x14ac:dyDescent="0.25">
      <c r="B93" s="3" t="s">
        <v>33</v>
      </c>
      <c r="C93" s="1"/>
      <c r="D93" s="1"/>
      <c r="E93" s="14"/>
      <c r="F93" s="2" t="s">
        <v>26</v>
      </c>
      <c r="G93" s="42">
        <v>26.5</v>
      </c>
      <c r="H93" s="20">
        <v>151.5675</v>
      </c>
      <c r="I93" s="92">
        <f t="shared" si="4"/>
        <v>4016.5387499999997</v>
      </c>
    </row>
    <row r="94" spans="1:9" x14ac:dyDescent="0.25">
      <c r="B94" s="3" t="s">
        <v>35</v>
      </c>
      <c r="C94" s="1"/>
      <c r="D94" s="1"/>
      <c r="E94" s="14"/>
      <c r="F94" s="2" t="s">
        <v>36</v>
      </c>
      <c r="G94" s="42">
        <v>16.135000000000002</v>
      </c>
      <c r="H94" s="20">
        <v>1.5750000000000002</v>
      </c>
      <c r="I94" s="92">
        <f t="shared" si="4"/>
        <v>25.412625000000006</v>
      </c>
    </row>
    <row r="95" spans="1:9" x14ac:dyDescent="0.25">
      <c r="B95" s="3" t="s">
        <v>37</v>
      </c>
      <c r="C95" s="1"/>
      <c r="D95" s="1"/>
      <c r="E95" s="14"/>
      <c r="F95" s="2" t="s">
        <v>24</v>
      </c>
      <c r="G95" s="42">
        <v>5.375</v>
      </c>
      <c r="H95" s="20">
        <v>7.1474999999999991</v>
      </c>
      <c r="I95" s="92">
        <f t="shared" si="4"/>
        <v>38.417812499999997</v>
      </c>
    </row>
    <row r="96" spans="1:9" x14ac:dyDescent="0.25">
      <c r="B96" s="3" t="s">
        <v>38</v>
      </c>
      <c r="C96" s="1"/>
      <c r="D96" s="1"/>
      <c r="E96" s="14"/>
      <c r="F96" s="2" t="s">
        <v>24</v>
      </c>
      <c r="G96" s="42">
        <v>12.5</v>
      </c>
      <c r="H96" s="20">
        <v>12.375</v>
      </c>
      <c r="I96" s="92">
        <f t="shared" si="4"/>
        <v>154.6875</v>
      </c>
    </row>
    <row r="97" spans="2:9" x14ac:dyDescent="0.25">
      <c r="B97" s="3" t="s">
        <v>39</v>
      </c>
      <c r="C97" s="1"/>
      <c r="D97" s="1"/>
      <c r="E97" s="14"/>
      <c r="F97" s="2" t="s">
        <v>24</v>
      </c>
      <c r="G97" s="42">
        <v>24</v>
      </c>
      <c r="H97" s="20">
        <v>17.932500000000001</v>
      </c>
      <c r="I97" s="92">
        <f t="shared" si="4"/>
        <v>430.38</v>
      </c>
    </row>
    <row r="98" spans="2:9" x14ac:dyDescent="0.25">
      <c r="B98" s="15" t="s">
        <v>52</v>
      </c>
      <c r="C98" s="1"/>
      <c r="D98" s="1"/>
      <c r="E98" s="14"/>
      <c r="F98" s="4" t="s">
        <v>24</v>
      </c>
      <c r="G98" s="42">
        <v>23</v>
      </c>
      <c r="H98" s="21">
        <v>5.4</v>
      </c>
      <c r="I98" s="93">
        <f t="shared" si="4"/>
        <v>124.2</v>
      </c>
    </row>
    <row r="99" spans="2:9" x14ac:dyDescent="0.25">
      <c r="B99" s="3" t="s">
        <v>40</v>
      </c>
      <c r="C99" s="1"/>
      <c r="D99" s="1"/>
      <c r="E99" s="14"/>
      <c r="F99" s="2" t="s">
        <v>24</v>
      </c>
      <c r="G99" s="42">
        <v>12</v>
      </c>
      <c r="H99" s="20">
        <v>6.2925000000000004</v>
      </c>
      <c r="I99" s="92">
        <f t="shared" si="4"/>
        <v>75.510000000000005</v>
      </c>
    </row>
    <row r="100" spans="2:9" x14ac:dyDescent="0.25">
      <c r="B100" s="3" t="s">
        <v>57</v>
      </c>
      <c r="C100" s="1"/>
      <c r="D100" s="1"/>
      <c r="E100" s="14"/>
      <c r="F100" s="2" t="s">
        <v>24</v>
      </c>
      <c r="G100" s="42">
        <v>12</v>
      </c>
      <c r="H100" s="20">
        <v>86.37</v>
      </c>
      <c r="I100" s="92">
        <f t="shared" si="4"/>
        <v>1036.44</v>
      </c>
    </row>
    <row r="101" spans="2:9" x14ac:dyDescent="0.25">
      <c r="B101" s="3" t="s">
        <v>46</v>
      </c>
      <c r="C101" s="1"/>
      <c r="D101" s="1"/>
      <c r="E101" s="14"/>
      <c r="F101" s="2" t="s">
        <v>47</v>
      </c>
      <c r="G101" s="42">
        <v>10</v>
      </c>
      <c r="H101" s="20">
        <v>23.6</v>
      </c>
      <c r="I101" s="92">
        <f t="shared" si="4"/>
        <v>236</v>
      </c>
    </row>
    <row r="102" spans="2:9" x14ac:dyDescent="0.25">
      <c r="B102" s="3" t="s">
        <v>58</v>
      </c>
      <c r="C102" s="1"/>
      <c r="D102" s="1"/>
      <c r="E102" s="14"/>
      <c r="F102" s="2" t="s">
        <v>34</v>
      </c>
      <c r="G102" s="42">
        <v>1</v>
      </c>
      <c r="H102" s="20">
        <v>9.2624999999999993</v>
      </c>
      <c r="I102" s="92">
        <f t="shared" si="4"/>
        <v>9.2624999999999993</v>
      </c>
    </row>
    <row r="103" spans="2:9" x14ac:dyDescent="0.25">
      <c r="B103" s="3" t="s">
        <v>59</v>
      </c>
      <c r="C103" s="1"/>
      <c r="D103" s="1"/>
      <c r="E103" s="14"/>
      <c r="F103" s="2" t="s">
        <v>60</v>
      </c>
      <c r="G103" s="42">
        <v>2</v>
      </c>
      <c r="H103" s="20">
        <v>12.0825</v>
      </c>
      <c r="I103" s="92">
        <f t="shared" si="4"/>
        <v>24.164999999999999</v>
      </c>
    </row>
    <row r="104" spans="2:9" x14ac:dyDescent="0.25">
      <c r="B104" s="3" t="s">
        <v>61</v>
      </c>
      <c r="C104" s="1"/>
      <c r="D104" s="1"/>
      <c r="E104" s="14"/>
      <c r="F104" s="2" t="s">
        <v>60</v>
      </c>
      <c r="G104" s="42">
        <v>2</v>
      </c>
      <c r="H104" s="20">
        <v>18.465</v>
      </c>
      <c r="I104" s="92">
        <f t="shared" si="4"/>
        <v>36.93</v>
      </c>
    </row>
    <row r="105" spans="2:9" x14ac:dyDescent="0.25">
      <c r="B105" s="3" t="s">
        <v>63</v>
      </c>
      <c r="C105" s="1"/>
      <c r="D105" s="1"/>
      <c r="E105" s="14"/>
      <c r="F105" s="2" t="s">
        <v>50</v>
      </c>
      <c r="G105" s="42">
        <v>0.5</v>
      </c>
      <c r="H105" s="20">
        <v>24.450000000000003</v>
      </c>
      <c r="I105" s="92">
        <f t="shared" si="4"/>
        <v>12.225000000000001</v>
      </c>
    </row>
    <row r="106" spans="2:9" x14ac:dyDescent="0.25">
      <c r="B106" s="16" t="s">
        <v>62</v>
      </c>
      <c r="C106" s="1"/>
      <c r="D106" s="1"/>
      <c r="E106" s="14"/>
      <c r="F106" s="19" t="s">
        <v>44</v>
      </c>
      <c r="G106" s="42">
        <v>4</v>
      </c>
      <c r="H106" s="22">
        <v>65.962500000000006</v>
      </c>
      <c r="I106" s="92">
        <f>+G106*H106</f>
        <v>263.85000000000002</v>
      </c>
    </row>
    <row r="107" spans="2:9" x14ac:dyDescent="0.25">
      <c r="B107" s="16" t="s">
        <v>74</v>
      </c>
      <c r="C107" s="1"/>
      <c r="D107" s="1"/>
      <c r="E107" s="14"/>
      <c r="F107" s="19" t="s">
        <v>44</v>
      </c>
      <c r="G107" s="42">
        <v>3</v>
      </c>
      <c r="H107" s="22">
        <v>38.474999999999994</v>
      </c>
      <c r="I107" s="92">
        <f>+G107*H107</f>
        <v>115.42499999999998</v>
      </c>
    </row>
    <row r="108" spans="2:9" x14ac:dyDescent="0.25">
      <c r="B108" s="3" t="s">
        <v>64</v>
      </c>
      <c r="C108" s="1"/>
      <c r="D108" s="1"/>
      <c r="E108" s="14"/>
      <c r="F108" s="2" t="s">
        <v>34</v>
      </c>
      <c r="G108" s="42">
        <v>4</v>
      </c>
      <c r="H108" s="20">
        <v>11.745000000000001</v>
      </c>
      <c r="I108" s="92">
        <f>G108*H108</f>
        <v>46.980000000000004</v>
      </c>
    </row>
    <row r="109" spans="2:9" x14ac:dyDescent="0.25">
      <c r="B109" s="3" t="s">
        <v>49</v>
      </c>
      <c r="C109" s="1"/>
      <c r="D109" s="1"/>
      <c r="E109" s="14"/>
      <c r="F109" s="2" t="s">
        <v>50</v>
      </c>
      <c r="G109" s="42">
        <v>11</v>
      </c>
      <c r="H109" s="20">
        <v>16.200000000000003</v>
      </c>
      <c r="I109" s="92">
        <f>G109*H109</f>
        <v>178.20000000000005</v>
      </c>
    </row>
    <row r="110" spans="2:9" x14ac:dyDescent="0.25">
      <c r="B110" s="3" t="s">
        <v>52</v>
      </c>
      <c r="C110" s="1"/>
      <c r="D110" s="1"/>
      <c r="E110" s="14"/>
      <c r="F110" s="2" t="s">
        <v>24</v>
      </c>
      <c r="G110" s="42">
        <v>11.3</v>
      </c>
      <c r="H110" s="20">
        <v>5.4</v>
      </c>
      <c r="I110" s="92">
        <f>G110*H110</f>
        <v>61.02000000000001</v>
      </c>
    </row>
    <row r="111" spans="2:9" x14ac:dyDescent="0.25">
      <c r="B111" s="3" t="s">
        <v>53</v>
      </c>
      <c r="C111" s="1"/>
      <c r="D111" s="1"/>
      <c r="E111" s="14"/>
      <c r="F111" s="2" t="s">
        <v>47</v>
      </c>
      <c r="G111" s="42">
        <v>10.5</v>
      </c>
      <c r="H111" s="20">
        <v>12.8</v>
      </c>
      <c r="I111" s="92">
        <f>G111*H111</f>
        <v>134.4</v>
      </c>
    </row>
    <row r="112" spans="2:9" x14ac:dyDescent="0.25">
      <c r="B112" s="3" t="s">
        <v>54</v>
      </c>
      <c r="C112" s="17"/>
      <c r="D112" s="17"/>
      <c r="E112" s="18"/>
      <c r="F112" s="2" t="s">
        <v>34</v>
      </c>
      <c r="G112" s="42">
        <v>20</v>
      </c>
      <c r="H112" s="20">
        <v>18.37</v>
      </c>
      <c r="I112" s="92">
        <f>G112*H112</f>
        <v>367.40000000000003</v>
      </c>
    </row>
    <row r="113" spans="1:9" x14ac:dyDescent="0.25">
      <c r="A113" s="49" t="s">
        <v>67</v>
      </c>
      <c r="B113" s="50"/>
      <c r="C113" s="50"/>
      <c r="D113" s="50"/>
      <c r="E113" s="50"/>
      <c r="F113" s="50"/>
      <c r="G113" s="59"/>
      <c r="H113" s="50"/>
      <c r="I113" s="94"/>
    </row>
    <row r="114" spans="1:9" x14ac:dyDescent="0.25">
      <c r="A114" s="70"/>
      <c r="B114" s="8" t="s">
        <v>27</v>
      </c>
      <c r="C114" s="5"/>
      <c r="D114" s="5"/>
      <c r="E114" s="5"/>
      <c r="F114" s="5" t="s">
        <v>69</v>
      </c>
      <c r="G114" s="58">
        <v>12.497999999999999</v>
      </c>
      <c r="H114" s="13">
        <v>7.125</v>
      </c>
      <c r="I114" s="95">
        <f t="shared" ref="I114:I129" si="5">(H114*G114)</f>
        <v>89.048249999999996</v>
      </c>
    </row>
    <row r="115" spans="1:9" x14ac:dyDescent="0.25">
      <c r="A115" s="65"/>
      <c r="B115" s="8" t="s">
        <v>37</v>
      </c>
      <c r="C115" s="5"/>
      <c r="D115" s="5"/>
      <c r="E115" s="5"/>
      <c r="F115" s="5" t="s">
        <v>47</v>
      </c>
      <c r="G115" s="58">
        <v>30</v>
      </c>
      <c r="H115" s="13">
        <v>7.1474999999999991</v>
      </c>
      <c r="I115" s="95">
        <f t="shared" si="5"/>
        <v>214.42499999999998</v>
      </c>
    </row>
    <row r="116" spans="1:9" x14ac:dyDescent="0.25">
      <c r="A116" s="65"/>
      <c r="B116" s="8" t="s">
        <v>38</v>
      </c>
      <c r="C116" s="5"/>
      <c r="D116" s="5"/>
      <c r="E116" s="5"/>
      <c r="F116" s="5" t="s">
        <v>47</v>
      </c>
      <c r="G116" s="58">
        <v>35</v>
      </c>
      <c r="H116" s="13">
        <v>12.375</v>
      </c>
      <c r="I116" s="95">
        <f t="shared" si="5"/>
        <v>433.125</v>
      </c>
    </row>
    <row r="117" spans="1:9" x14ac:dyDescent="0.25">
      <c r="A117" s="65"/>
      <c r="B117" s="8" t="s">
        <v>39</v>
      </c>
      <c r="C117" s="5"/>
      <c r="D117" s="5"/>
      <c r="E117" s="5"/>
      <c r="F117" s="5" t="s">
        <v>47</v>
      </c>
      <c r="G117" s="58">
        <v>30</v>
      </c>
      <c r="H117" s="13">
        <v>17.932500000000001</v>
      </c>
      <c r="I117" s="95">
        <f t="shared" si="5"/>
        <v>537.97500000000002</v>
      </c>
    </row>
    <row r="118" spans="1:9" x14ac:dyDescent="0.25">
      <c r="A118" s="65"/>
      <c r="B118" s="5" t="s">
        <v>41</v>
      </c>
      <c r="C118" s="5"/>
      <c r="D118" s="5"/>
      <c r="E118" s="5"/>
      <c r="F118" s="5" t="s">
        <v>42</v>
      </c>
      <c r="G118" s="58">
        <v>2</v>
      </c>
      <c r="H118" s="12">
        <v>145.25</v>
      </c>
      <c r="I118" s="95">
        <f t="shared" si="5"/>
        <v>290.5</v>
      </c>
    </row>
    <row r="119" spans="1:9" x14ac:dyDescent="0.25">
      <c r="A119" s="65"/>
      <c r="B119" s="5" t="s">
        <v>43</v>
      </c>
      <c r="C119" s="5"/>
      <c r="D119" s="5"/>
      <c r="E119" s="5"/>
      <c r="F119" s="5" t="s">
        <v>42</v>
      </c>
      <c r="G119" s="58">
        <v>2</v>
      </c>
      <c r="H119" s="12">
        <v>31.48</v>
      </c>
      <c r="I119" s="95">
        <f t="shared" si="5"/>
        <v>62.96</v>
      </c>
    </row>
    <row r="120" spans="1:9" x14ac:dyDescent="0.25">
      <c r="A120" s="65"/>
      <c r="B120" s="8" t="s">
        <v>45</v>
      </c>
      <c r="C120" s="5"/>
      <c r="D120" s="5"/>
      <c r="E120" s="5"/>
      <c r="F120" s="5" t="s">
        <v>42</v>
      </c>
      <c r="G120" s="58">
        <v>4</v>
      </c>
      <c r="H120" s="13">
        <v>110</v>
      </c>
      <c r="I120" s="95">
        <f t="shared" si="5"/>
        <v>440</v>
      </c>
    </row>
    <row r="121" spans="1:9" x14ac:dyDescent="0.25">
      <c r="A121" s="65"/>
      <c r="B121" s="5" t="s">
        <v>46</v>
      </c>
      <c r="C121" s="5"/>
      <c r="D121" s="5"/>
      <c r="E121" s="5"/>
      <c r="F121" s="5" t="s">
        <v>47</v>
      </c>
      <c r="G121" s="58">
        <v>220</v>
      </c>
      <c r="H121" s="12">
        <v>19.34</v>
      </c>
      <c r="I121" s="95">
        <f t="shared" si="5"/>
        <v>4254.8</v>
      </c>
    </row>
    <row r="122" spans="1:9" x14ac:dyDescent="0.25">
      <c r="A122" s="65"/>
      <c r="B122" s="8" t="s">
        <v>48</v>
      </c>
      <c r="C122" s="5"/>
      <c r="D122" s="5"/>
      <c r="E122" s="5"/>
      <c r="F122" s="5" t="s">
        <v>42</v>
      </c>
      <c r="G122" s="58">
        <v>300</v>
      </c>
      <c r="H122" s="13">
        <v>2.4749999999999996</v>
      </c>
      <c r="I122" s="95">
        <f t="shared" si="5"/>
        <v>742.49999999999989</v>
      </c>
    </row>
    <row r="123" spans="1:9" x14ac:dyDescent="0.25">
      <c r="A123" s="65"/>
      <c r="B123" s="8" t="s">
        <v>49</v>
      </c>
      <c r="C123" s="5"/>
      <c r="D123" s="5"/>
      <c r="E123" s="5"/>
      <c r="F123" s="5" t="s">
        <v>71</v>
      </c>
      <c r="G123" s="58">
        <v>12</v>
      </c>
      <c r="H123" s="13">
        <v>16.200000000000003</v>
      </c>
      <c r="I123" s="95">
        <f t="shared" si="5"/>
        <v>194.40000000000003</v>
      </c>
    </row>
    <row r="124" spans="1:9" x14ac:dyDescent="0.25">
      <c r="A124" s="65"/>
      <c r="B124" s="5" t="s">
        <v>51</v>
      </c>
      <c r="C124" s="5"/>
      <c r="D124" s="5"/>
      <c r="E124" s="5"/>
      <c r="F124" s="5" t="s">
        <v>71</v>
      </c>
      <c r="G124" s="58">
        <v>12</v>
      </c>
      <c r="H124" s="12">
        <v>15.6</v>
      </c>
      <c r="I124" s="95">
        <f t="shared" si="5"/>
        <v>187.2</v>
      </c>
    </row>
    <row r="125" spans="1:9" x14ac:dyDescent="0.25">
      <c r="A125" s="65"/>
      <c r="B125" s="8" t="s">
        <v>52</v>
      </c>
      <c r="C125" s="5"/>
      <c r="D125" s="5"/>
      <c r="E125" s="5"/>
      <c r="F125" s="5" t="s">
        <v>47</v>
      </c>
      <c r="G125" s="58">
        <v>300.67</v>
      </c>
      <c r="H125" s="13">
        <v>5.4</v>
      </c>
      <c r="I125" s="95">
        <f t="shared" si="5"/>
        <v>1623.6180000000002</v>
      </c>
    </row>
    <row r="126" spans="1:9" x14ac:dyDescent="0.25">
      <c r="A126" s="65"/>
      <c r="B126" s="5" t="s">
        <v>53</v>
      </c>
      <c r="C126" s="5"/>
      <c r="D126" s="5"/>
      <c r="E126" s="5"/>
      <c r="F126" s="5" t="s">
        <v>70</v>
      </c>
      <c r="G126" s="58">
        <v>90</v>
      </c>
      <c r="H126" s="12">
        <v>12.8</v>
      </c>
      <c r="I126" s="95">
        <f t="shared" si="5"/>
        <v>1152</v>
      </c>
    </row>
    <row r="127" spans="1:9" x14ac:dyDescent="0.25">
      <c r="A127" s="65"/>
      <c r="B127" s="5" t="s">
        <v>54</v>
      </c>
      <c r="C127" s="5"/>
      <c r="D127" s="5"/>
      <c r="E127" s="5"/>
      <c r="F127" s="5" t="s">
        <v>47</v>
      </c>
      <c r="G127" s="58">
        <v>22.5</v>
      </c>
      <c r="H127" s="12">
        <v>18.37</v>
      </c>
      <c r="I127" s="95">
        <f t="shared" si="5"/>
        <v>413.32500000000005</v>
      </c>
    </row>
    <row r="128" spans="1:9" x14ac:dyDescent="0.25">
      <c r="A128" s="65"/>
      <c r="B128" s="8" t="s">
        <v>55</v>
      </c>
      <c r="C128" s="5"/>
      <c r="D128" s="5"/>
      <c r="E128" s="5"/>
      <c r="F128" s="5" t="s">
        <v>42</v>
      </c>
      <c r="G128" s="58">
        <v>1</v>
      </c>
      <c r="H128" s="13">
        <v>50.760000000000005</v>
      </c>
      <c r="I128" s="95">
        <f t="shared" si="5"/>
        <v>50.760000000000005</v>
      </c>
    </row>
    <row r="129" spans="1:9" x14ac:dyDescent="0.25">
      <c r="A129" s="66"/>
      <c r="B129" s="9" t="s">
        <v>68</v>
      </c>
      <c r="C129" s="10"/>
      <c r="D129" s="10"/>
      <c r="E129" s="11"/>
      <c r="F129" s="5" t="s">
        <v>47</v>
      </c>
      <c r="G129" s="58">
        <v>300</v>
      </c>
      <c r="H129" s="13">
        <v>1.62</v>
      </c>
      <c r="I129" s="95">
        <f t="shared" si="5"/>
        <v>486.00000000000006</v>
      </c>
    </row>
    <row r="130" spans="1:9" x14ac:dyDescent="0.25">
      <c r="G130" s="67" t="s">
        <v>19</v>
      </c>
      <c r="H130" s="67"/>
      <c r="I130" s="96">
        <f>SUM(I85:I129)</f>
        <v>19423.659</v>
      </c>
    </row>
    <row r="131" spans="1:9" x14ac:dyDescent="0.25">
      <c r="A131" s="68" t="s">
        <v>11</v>
      </c>
      <c r="B131" s="68"/>
      <c r="C131" s="68"/>
      <c r="D131" s="68"/>
      <c r="E131" s="68"/>
      <c r="F131" s="68"/>
      <c r="G131" s="68"/>
      <c r="H131" s="68"/>
      <c r="I131" s="68"/>
    </row>
    <row r="132" spans="1:9" x14ac:dyDescent="0.25">
      <c r="A132" s="71" t="s">
        <v>67</v>
      </c>
      <c r="B132" s="71"/>
      <c r="C132" s="71"/>
      <c r="D132" s="71"/>
      <c r="E132" s="71"/>
      <c r="F132" s="71"/>
      <c r="G132" s="71"/>
      <c r="H132" s="71"/>
      <c r="I132" s="71"/>
    </row>
    <row r="133" spans="1:9" x14ac:dyDescent="0.25">
      <c r="A133" s="64"/>
      <c r="B133" s="8" t="s">
        <v>27</v>
      </c>
      <c r="C133" s="5"/>
      <c r="D133" s="5"/>
      <c r="E133" s="5"/>
      <c r="F133" s="5" t="s">
        <v>69</v>
      </c>
      <c r="G133" s="58">
        <v>32</v>
      </c>
      <c r="H133" s="46">
        <v>7.125</v>
      </c>
      <c r="I133" s="48">
        <f t="shared" ref="I133:I148" si="6">(H133*G133)</f>
        <v>228</v>
      </c>
    </row>
    <row r="134" spans="1:9" x14ac:dyDescent="0.25">
      <c r="A134" s="65"/>
      <c r="B134" s="8" t="s">
        <v>37</v>
      </c>
      <c r="C134" s="5"/>
      <c r="D134" s="5"/>
      <c r="E134" s="5"/>
      <c r="F134" s="5" t="s">
        <v>47</v>
      </c>
      <c r="G134" s="58">
        <v>60</v>
      </c>
      <c r="H134" s="46">
        <v>7.1474999999999991</v>
      </c>
      <c r="I134" s="48">
        <f t="shared" si="6"/>
        <v>428.84999999999997</v>
      </c>
    </row>
    <row r="135" spans="1:9" x14ac:dyDescent="0.25">
      <c r="A135" s="65"/>
      <c r="B135" s="8" t="s">
        <v>38</v>
      </c>
      <c r="C135" s="5"/>
      <c r="D135" s="5"/>
      <c r="E135" s="5"/>
      <c r="F135" s="5" t="s">
        <v>47</v>
      </c>
      <c r="G135" s="58">
        <v>70</v>
      </c>
      <c r="H135" s="46">
        <v>12.375</v>
      </c>
      <c r="I135" s="48">
        <f t="shared" si="6"/>
        <v>866.25</v>
      </c>
    </row>
    <row r="136" spans="1:9" x14ac:dyDescent="0.25">
      <c r="A136" s="65"/>
      <c r="B136" s="8" t="s">
        <v>39</v>
      </c>
      <c r="C136" s="5"/>
      <c r="D136" s="5"/>
      <c r="E136" s="5"/>
      <c r="F136" s="5" t="s">
        <v>47</v>
      </c>
      <c r="G136" s="58">
        <v>60</v>
      </c>
      <c r="H136" s="46">
        <v>17.932500000000001</v>
      </c>
      <c r="I136" s="48">
        <f t="shared" si="6"/>
        <v>1075.95</v>
      </c>
    </row>
    <row r="137" spans="1:9" x14ac:dyDescent="0.25">
      <c r="A137" s="65"/>
      <c r="B137" s="5" t="s">
        <v>41</v>
      </c>
      <c r="C137" s="5"/>
      <c r="D137" s="5"/>
      <c r="E137" s="5"/>
      <c r="F137" s="5" t="s">
        <v>42</v>
      </c>
      <c r="G137" s="58">
        <v>6</v>
      </c>
      <c r="H137" s="47">
        <v>145.25</v>
      </c>
      <c r="I137" s="48">
        <f t="shared" si="6"/>
        <v>871.5</v>
      </c>
    </row>
    <row r="138" spans="1:9" x14ac:dyDescent="0.25">
      <c r="A138" s="65"/>
      <c r="B138" s="5" t="s">
        <v>43</v>
      </c>
      <c r="C138" s="5"/>
      <c r="D138" s="5"/>
      <c r="E138" s="5"/>
      <c r="F138" s="5" t="s">
        <v>42</v>
      </c>
      <c r="G138" s="58">
        <v>6</v>
      </c>
      <c r="H138" s="47">
        <v>31.48</v>
      </c>
      <c r="I138" s="48">
        <f t="shared" si="6"/>
        <v>188.88</v>
      </c>
    </row>
    <row r="139" spans="1:9" x14ac:dyDescent="0.25">
      <c r="A139" s="65"/>
      <c r="B139" s="8" t="s">
        <v>45</v>
      </c>
      <c r="C139" s="5"/>
      <c r="D139" s="5"/>
      <c r="E139" s="5"/>
      <c r="F139" s="5" t="s">
        <v>42</v>
      </c>
      <c r="G139" s="58">
        <v>4</v>
      </c>
      <c r="H139" s="46">
        <v>110</v>
      </c>
      <c r="I139" s="48">
        <f t="shared" si="6"/>
        <v>440</v>
      </c>
    </row>
    <row r="140" spans="1:9" x14ac:dyDescent="0.25">
      <c r="A140" s="65"/>
      <c r="B140" s="5" t="s">
        <v>46</v>
      </c>
      <c r="C140" s="5"/>
      <c r="D140" s="5"/>
      <c r="E140" s="5"/>
      <c r="F140" s="5" t="s">
        <v>47</v>
      </c>
      <c r="G140" s="58">
        <v>340</v>
      </c>
      <c r="H140" s="47">
        <v>19.34</v>
      </c>
      <c r="I140" s="48">
        <f t="shared" si="6"/>
        <v>6575.6</v>
      </c>
    </row>
    <row r="141" spans="1:9" x14ac:dyDescent="0.25">
      <c r="A141" s="65"/>
      <c r="B141" s="8" t="s">
        <v>48</v>
      </c>
      <c r="C141" s="5"/>
      <c r="D141" s="5"/>
      <c r="E141" s="5"/>
      <c r="F141" s="5" t="s">
        <v>42</v>
      </c>
      <c r="G141" s="58">
        <v>24</v>
      </c>
      <c r="H141" s="46">
        <v>2.4749999999999996</v>
      </c>
      <c r="I141" s="48">
        <f t="shared" si="6"/>
        <v>59.399999999999991</v>
      </c>
    </row>
    <row r="142" spans="1:9" x14ac:dyDescent="0.25">
      <c r="A142" s="65"/>
      <c r="B142" s="8" t="s">
        <v>49</v>
      </c>
      <c r="C142" s="5"/>
      <c r="D142" s="5"/>
      <c r="E142" s="5"/>
      <c r="F142" s="5" t="s">
        <v>71</v>
      </c>
      <c r="G142" s="58">
        <v>12</v>
      </c>
      <c r="H142" s="46">
        <v>16.200000000000003</v>
      </c>
      <c r="I142" s="48">
        <f t="shared" si="6"/>
        <v>194.40000000000003</v>
      </c>
    </row>
    <row r="143" spans="1:9" x14ac:dyDescent="0.25">
      <c r="A143" s="65"/>
      <c r="B143" s="5" t="s">
        <v>51</v>
      </c>
      <c r="C143" s="5"/>
      <c r="D143" s="5"/>
      <c r="E143" s="5"/>
      <c r="F143" s="5" t="s">
        <v>71</v>
      </c>
      <c r="G143" s="58">
        <v>16</v>
      </c>
      <c r="H143" s="47">
        <v>15.6</v>
      </c>
      <c r="I143" s="48">
        <f t="shared" si="6"/>
        <v>249.6</v>
      </c>
    </row>
    <row r="144" spans="1:9" x14ac:dyDescent="0.25">
      <c r="A144" s="65"/>
      <c r="B144" s="8" t="s">
        <v>52</v>
      </c>
      <c r="C144" s="5"/>
      <c r="D144" s="5"/>
      <c r="E144" s="5"/>
      <c r="F144" s="5" t="s">
        <v>47</v>
      </c>
      <c r="G144" s="58">
        <v>500</v>
      </c>
      <c r="H144" s="46">
        <v>5.4</v>
      </c>
      <c r="I144" s="48">
        <f t="shared" si="6"/>
        <v>2700</v>
      </c>
    </row>
    <row r="145" spans="1:9" x14ac:dyDescent="0.25">
      <c r="A145" s="65"/>
      <c r="B145" s="5" t="s">
        <v>53</v>
      </c>
      <c r="C145" s="5"/>
      <c r="D145" s="5"/>
      <c r="E145" s="5"/>
      <c r="F145" s="5" t="s">
        <v>70</v>
      </c>
      <c r="G145" s="58">
        <v>180</v>
      </c>
      <c r="H145" s="47">
        <v>12.8</v>
      </c>
      <c r="I145" s="48">
        <f t="shared" si="6"/>
        <v>2304</v>
      </c>
    </row>
    <row r="146" spans="1:9" x14ac:dyDescent="0.25">
      <c r="A146" s="65"/>
      <c r="B146" s="5" t="s">
        <v>54</v>
      </c>
      <c r="C146" s="5"/>
      <c r="D146" s="5"/>
      <c r="E146" s="5"/>
      <c r="F146" s="5" t="s">
        <v>47</v>
      </c>
      <c r="G146" s="58">
        <v>40</v>
      </c>
      <c r="H146" s="47">
        <v>18.37</v>
      </c>
      <c r="I146" s="48">
        <f t="shared" si="6"/>
        <v>734.80000000000007</v>
      </c>
    </row>
    <row r="147" spans="1:9" x14ac:dyDescent="0.25">
      <c r="A147" s="65"/>
      <c r="B147" s="8" t="s">
        <v>55</v>
      </c>
      <c r="C147" s="5"/>
      <c r="D147" s="5"/>
      <c r="E147" s="5"/>
      <c r="F147" s="5" t="s">
        <v>42</v>
      </c>
      <c r="G147" s="58">
        <v>1</v>
      </c>
      <c r="H147" s="46">
        <v>50.760000000000005</v>
      </c>
      <c r="I147" s="48">
        <f t="shared" si="6"/>
        <v>50.760000000000005</v>
      </c>
    </row>
    <row r="148" spans="1:9" x14ac:dyDescent="0.25">
      <c r="A148" s="66"/>
      <c r="B148" s="35" t="s">
        <v>68</v>
      </c>
      <c r="C148" s="36"/>
      <c r="D148" s="36"/>
      <c r="E148" s="37"/>
      <c r="F148" s="5" t="s">
        <v>47</v>
      </c>
      <c r="G148" s="58">
        <v>420</v>
      </c>
      <c r="H148" s="46">
        <v>1.62</v>
      </c>
      <c r="I148" s="48">
        <f t="shared" si="6"/>
        <v>680.40000000000009</v>
      </c>
    </row>
    <row r="149" spans="1:9" x14ac:dyDescent="0.25">
      <c r="G149" s="67" t="s">
        <v>19</v>
      </c>
      <c r="H149" s="67"/>
      <c r="I149" s="91">
        <f>SUM(I133:I148)</f>
        <v>17648.39</v>
      </c>
    </row>
    <row r="150" spans="1:9" ht="15.75" thickBot="1" x14ac:dyDescent="0.3"/>
    <row r="151" spans="1:9" ht="15.75" thickBot="1" x14ac:dyDescent="0.3">
      <c r="B151" s="61"/>
      <c r="C151" s="62"/>
      <c r="D151" s="62"/>
      <c r="E151" s="62" t="s">
        <v>77</v>
      </c>
      <c r="F151" s="62"/>
      <c r="G151" s="63"/>
      <c r="H151" s="62"/>
      <c r="I151" s="97">
        <f>+I45+I81+I130+I149</f>
        <v>87407.66</v>
      </c>
    </row>
  </sheetData>
  <mergeCells count="25">
    <mergeCell ref="A13:A27"/>
    <mergeCell ref="A2:D2"/>
    <mergeCell ref="A10:I10"/>
    <mergeCell ref="A11:E11"/>
    <mergeCell ref="A12:I12"/>
    <mergeCell ref="A3:D6"/>
    <mergeCell ref="A46:I46"/>
    <mergeCell ref="A47:E47"/>
    <mergeCell ref="A48:I48"/>
    <mergeCell ref="A49:A63"/>
    <mergeCell ref="A28:I28"/>
    <mergeCell ref="G45:H45"/>
    <mergeCell ref="A29:A44"/>
    <mergeCell ref="A64:I64"/>
    <mergeCell ref="A65:A80"/>
    <mergeCell ref="G81:H81"/>
    <mergeCell ref="A82:I82"/>
    <mergeCell ref="A83:E83"/>
    <mergeCell ref="A133:A148"/>
    <mergeCell ref="G149:H149"/>
    <mergeCell ref="A131:I131"/>
    <mergeCell ref="A84:I84"/>
    <mergeCell ref="A114:A129"/>
    <mergeCell ref="G130:H130"/>
    <mergeCell ref="A132:I1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guaranda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pavliuchenko13</dc:creator>
  <cp:lastModifiedBy>Denisse</cp:lastModifiedBy>
  <cp:lastPrinted>2013-06-17T20:46:50Z</cp:lastPrinted>
  <dcterms:created xsi:type="dcterms:W3CDTF">2013-06-12T17:41:53Z</dcterms:created>
  <dcterms:modified xsi:type="dcterms:W3CDTF">2013-06-19T23:52:16Z</dcterms:modified>
</cp:coreProperties>
</file>